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135" windowHeight="9300" tabRatio="599" activeTab="1"/>
  </bookViews>
  <sheets>
    <sheet name="FBA" sheetId="1" r:id="rId1"/>
    <sheet name="VRA" sheetId="2" r:id="rId2"/>
    <sheet name="FS-20-4" sheetId="3" r:id="rId3"/>
  </sheets>
  <definedNames>
    <definedName name="_xlnm.Print_Titles" localSheetId="0">'FBA'!$19:$19</definedName>
    <definedName name="_xlnm.Print_Titles" localSheetId="2">'FS-20-4'!$10:$12</definedName>
    <definedName name="_xlnm.Print_Titles" localSheetId="1">'VRA'!$20:$20</definedName>
  </definedNames>
  <calcPr fullCalcOnLoad="1"/>
</workbook>
</file>

<file path=xl/sharedStrings.xml><?xml version="1.0" encoding="utf-8"?>
<sst xmlns="http://schemas.openxmlformats.org/spreadsheetml/2006/main" count="387" uniqueCount="288">
  <si>
    <t xml:space="preserve">                                      4 priedas</t>
  </si>
  <si>
    <t>(Informacijos apie finansavimo sumas pagal šaltinį, tikslinę paskirtį ir jų pokyčius per ataskaitinį laikotarpį pateikimo žemesniojo lygio</t>
  </si>
  <si>
    <t>finansinių ataskaitų aiškinamajame rašte forma)</t>
  </si>
  <si>
    <t>FINANSAVIMO SUMOS PAGAL ŠALTINĮ, TIKSLINĘ PASKIRTĮ IR JŲ POKYČIAI PER ATASKAITINĮ LAIKOTARPĮ</t>
  </si>
  <si>
    <t>Finansavimo sumos</t>
  </si>
  <si>
    <t>Finansavimo sumų likutis ataskaitinio laikotarpio pradžioje</t>
  </si>
  <si>
    <t>Finansavimo sumų likutis ataskaitinio laikotarpio pabaigoje</t>
  </si>
  <si>
    <t>Finansavimo sumų pergrupavimas</t>
  </si>
  <si>
    <t>Neatlygintinai gautas turtas</t>
  </si>
  <si>
    <t>Perduota kitiems viešojo sektoriaus subjektams</t>
  </si>
  <si>
    <t>Finansavimo sumų sumažėjimas dėl turto pardavimo</t>
  </si>
  <si>
    <t>Finansavimo sumų sumažėjimas dėl jų panaudojimo savo veiklai</t>
  </si>
  <si>
    <t>Finansavimo sumų sumažėjimas dėl jų perdavimo ne viešojo sektoriaus subjektams</t>
  </si>
  <si>
    <t>Finansavimo sumos (grąžintos)</t>
  </si>
  <si>
    <t xml:space="preserve"> Finansavimo sumų (gautinų) pasikeitimas</t>
  </si>
  <si>
    <t>11</t>
  </si>
  <si>
    <t>Iš valstybės biudžeto (išskyrus valstybės biudžeto asignavimų dalį, gautą  iš Europos Sąjungos, užsienio valstybių ir tarptautinių organizacijų):</t>
  </si>
  <si>
    <t>nepiniginiam turtui įsigyti</t>
  </si>
  <si>
    <t>kitoms išlaidoms kompensuoti</t>
  </si>
  <si>
    <t>Iš savivaldybės biudžeto (išskyrus  savivaldybės biudžeto asignavimų  dalį, gautą  iš Europos Sąjungos, užsienio valstybių ir tarptautinių organizacijų):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</si>
  <si>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</si>
  <si>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Iš kitų šaltinių:</t>
  </si>
  <si>
    <t>4.1.</t>
  </si>
  <si>
    <t>4.2.</t>
  </si>
  <si>
    <t>Iš viso finansavimo sumų</t>
  </si>
  <si>
    <t>2-ojo VSAFAS „Finansinės būklės ataskaita“</t>
  </si>
  <si>
    <t>2 priedas</t>
  </si>
  <si>
    <t xml:space="preserve">                            20-ojo VSAFAS „Finansavimo sumos“</t>
  </si>
  <si>
    <t>(Žemesniojo lygio viešojo sektoriaus subjektų, išskyrus mokesčių fondus ir išteklių fondus, finansinės būklės ataskaitos forma)</t>
  </si>
  <si>
    <t>(viešojo sektoriaus subjekto, parengusio finansinės būklės ataskaitą (konsoliduotąją finansinės būklės ataskaitą), kodas, adresas)</t>
  </si>
  <si>
    <t>FINANSINĖS BŪKLĖS ATASKAITA</t>
  </si>
  <si>
    <t>(data)</t>
  </si>
  <si>
    <t>Pateikimo valiuta ir tikslumas: litais arba tūkstančiais litų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</si>
  <si>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</si>
  <si>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</si>
  <si>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</si>
  <si>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</si>
  <si>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</si>
  <si>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</si>
  <si>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</si>
  <si>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</si>
  <si>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Nematerialusis turtas</t>
  </si>
  <si>
    <t>I.1</t>
  </si>
  <si>
    <t>Plėtros darbai</t>
  </si>
  <si>
    <t>I.2</t>
  </si>
  <si>
    <t>Programinė įranga ir jos licencijos</t>
  </si>
  <si>
    <t>I.3</t>
  </si>
  <si>
    <t>Kitas nematerialusis turtas</t>
  </si>
  <si>
    <t>I.4</t>
  </si>
  <si>
    <t>Nebaigti projektai ir išankstiniai mokėjimai</t>
  </si>
  <si>
    <t>I.5</t>
  </si>
  <si>
    <t>Prestižas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</si>
  <si>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</si>
  <si>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</si>
  <si>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</si>
  <si>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</si>
  <si>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</si>
  <si>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</si>
  <si>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</si>
  <si>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</si>
  <si>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</si>
  <si>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</si>
  <si>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</si>
  <si>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</si>
  <si>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</si>
  <si>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</si>
  <si>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</si>
  <si>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</si>
  <si>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</si>
  <si>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</si>
  <si>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</si>
  <si>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t>II.10</t>
  </si>
  <si>
    <t>Nebaigta statyba ir išankstiniai mokėjimai</t>
  </si>
  <si>
    <t>III.</t>
  </si>
  <si>
    <t>Ilgalaikis finansinis turtas</t>
  </si>
  <si>
    <t>IV.</t>
  </si>
  <si>
    <t>Kitas ilgalaikis turtas</t>
  </si>
  <si>
    <t>B.</t>
  </si>
  <si>
    <t>BIOLOGINIS TURTAS</t>
  </si>
  <si>
    <t>C.</t>
  </si>
  <si>
    <t>TRUMPALAIKIS TURTAS</t>
  </si>
  <si>
    <t>Atsargos</t>
  </si>
  <si>
    <t>Strateginės ir neliečiamosios atsargos</t>
  </si>
  <si>
    <t>Medžiagos, žaliavos ir ūkinis inventorius</t>
  </si>
  <si>
    <t>Nebaigta gaminti produkcija ir nebaigtos vykdyti sutartys</t>
  </si>
  <si>
    <t>Pagaminta produkcija, atsargos, skirtos parduoti (perduoti)</t>
  </si>
  <si>
    <t>Ilgalaikis materialusis ir biologinis turtas, skirtas parduoti</t>
  </si>
  <si>
    <t>Išankstiniai apmokėjimai</t>
  </si>
  <si>
    <t>III.1</t>
  </si>
  <si>
    <t>Gautinos trumpalaikės finansinės sumos</t>
  </si>
  <si>
    <t>III.2</t>
  </si>
  <si>
    <t>Gautini mokesčiai ir socialinės įmokos</t>
  </si>
  <si>
    <t>III.3</t>
  </si>
  <si>
    <t>Gautinos finansavimo sumos</t>
  </si>
  <si>
    <t>III.4</t>
  </si>
  <si>
    <t>Gautinos sumos už turto naudojimą, parduotas prekes, turtą, paslaugas</t>
  </si>
  <si>
    <t>III.5</t>
  </si>
  <si>
    <t>Sukauptos gautinos sumos</t>
  </si>
  <si>
    <t>III.6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</si>
  <si>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</si>
  <si>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</si>
  <si>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</si>
  <si>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</si>
  <si>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</si>
  <si>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</si>
  <si>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</si>
  <si>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</si>
  <si>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</si>
  <si>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Europos Sąjungos, užsienio valstybių ir tarptautinių organizacijų</t>
  </si>
  <si>
    <t xml:space="preserve">IV. </t>
  </si>
  <si>
    <t>Iš kitų šaltinių</t>
  </si>
  <si>
    <t>E.</t>
  </si>
  <si>
    <t>ĮSIPAREIGOJIMAI</t>
  </si>
  <si>
    <t>Ilgalaikiai įsipareigojimai</t>
  </si>
  <si>
    <t>Ilgalaikiai finansiniai įsipareigojimai</t>
  </si>
  <si>
    <t>Ilgalaikiai atidėjiniai</t>
  </si>
  <si>
    <t xml:space="preserve">I.3 </t>
  </si>
  <si>
    <t>Kiti ilgalaikiai įsipareigojimai</t>
  </si>
  <si>
    <t>Trumpalaikiai įsipareigojimai</t>
  </si>
  <si>
    <t>Ilgalaikių atidėjinių einamųjų metų dalis ir trumpalaikiai atidėjiniai</t>
  </si>
  <si>
    <t>Ilgalaikių įsipareigojimų einamųjų metų dalis</t>
  </si>
  <si>
    <t>Trumpalaikiai finansiniai įsipareigojimai</t>
  </si>
  <si>
    <t>Mokėtinos subsidijos, dotacijos ir finansavimo sumos</t>
  </si>
  <si>
    <t>Mokėtinos sumos į Europos Sąjungos biudžetą</t>
  </si>
  <si>
    <t>Mokėtinos sumos į biudžetus ir fondus</t>
  </si>
  <si>
    <t>II.6.1</t>
  </si>
  <si>
    <t>Grąžintinos finansavimo sumos</t>
  </si>
  <si>
    <t>II.6.2</t>
  </si>
  <si>
    <t>Kitos mokėtinos sumos biudžetui</t>
  </si>
  <si>
    <t>Mokėtinos socialinės išmokos</t>
  </si>
  <si>
    <t>Grąžintini mokesčiai, įmokos ir jų permokos</t>
  </si>
  <si>
    <t>Tiekėjams mokėtinos sumos</t>
  </si>
  <si>
    <t>Su darbo santykiais susiję įsipareigojimai</t>
  </si>
  <si>
    <t>II.11</t>
  </si>
  <si>
    <t>Sukauptos mokėtinos sumos</t>
  </si>
  <si>
    <t>II.12</t>
  </si>
  <si>
    <t>Kiti trumpalaikiai įsipareigojimai</t>
  </si>
  <si>
    <t>F.</t>
  </si>
  <si>
    <t>GRYNASIS TURTAS</t>
  </si>
  <si>
    <t>Dalininkų kapitalas</t>
  </si>
  <si>
    <t>Rezervai</t>
  </si>
  <si>
    <t>Tikrosios vertės rezervas</t>
  </si>
  <si>
    <t>Kiti rezervai</t>
  </si>
  <si>
    <t>Nuosavybės metodo įtaka</t>
  </si>
  <si>
    <t>Sukauptas perviršis ar deficitas</t>
  </si>
  <si>
    <t>IV.1</t>
  </si>
  <si>
    <t>Einamųjų metų perviršis ar deficitas</t>
  </si>
  <si>
    <t>IV.2</t>
  </si>
  <si>
    <t>Ankstesnių metų perviršis ar deficitas</t>
  </si>
  <si>
    <t>G.</t>
  </si>
  <si>
    <t>MAŽUMOS DALIS</t>
  </si>
  <si>
    <t>IŠ VISO FINANSAVIMO SUMŲ, ĮSIPAREIGOJIMŲ, GRYNOJO TURTO IR MAŽUMOS DALIES:</t>
  </si>
  <si>
    <t>(vardas ir pavardė)</t>
  </si>
  <si>
    <t>3-iojo VSAFAS „Veiklos rezultatų ataskaita“</t>
  </si>
  <si>
    <t>(Žemesniojo lygio viešojo sektoriaus subjektų, išskyrus mokesčių fondus ir išteklių fondus</t>
  </si>
  <si>
    <t>(įskaitant socialinės apsaugos fondus), veiklos rezultatų ataskaitos forma)</t>
  </si>
  <si>
    <t>(viešojo sektoriaus subjekto arba viešojo sektoriaus subjektų grupės pavadinimas)</t>
  </si>
  <si>
    <t>(viešojo sektoriaus subjekto, parengusio veiklos rezultatų ataskaitą</t>
  </si>
  <si>
    <t>arba konsoliduotąją veiklos rezultatų ataskaitą,  kodas, adresas)</t>
  </si>
  <si>
    <t>VEIKLOS REZULTATŲ ATASKAITA</t>
  </si>
  <si>
    <t>Pastabos Nr.</t>
  </si>
  <si>
    <t>Ataskaitinis laikotarpis</t>
  </si>
  <si>
    <t>Praėjęs ataskaitinis laikotarpis</t>
  </si>
  <si>
    <t>PAGRINDINĖS VEIKLOS PAJAMOS</t>
  </si>
  <si>
    <t>FINANSAVIMO PAJAMOS</t>
  </si>
  <si>
    <t>I.1.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</si>
  <si>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</si>
  <si>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</si>
  <si>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</si>
  <si>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</si>
  <si>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</si>
  <si>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</si>
  <si>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MOKESČIŲ IR SOCIALINIŲ ĮMOKŲ PAJAMOS</t>
  </si>
  <si>
    <t xml:space="preserve">PAGRINDINĖS VEIKLOS KITOS PAJAMOS </t>
  </si>
  <si>
    <t>III.1.</t>
  </si>
  <si>
    <t>Pagrindinės veiklos kitos pajamos</t>
  </si>
  <si>
    <t>III.2.</t>
  </si>
  <si>
    <t>Pervestinų pagrindinės veiklos kitų pajamų suma</t>
  </si>
  <si>
    <t>PAGRINDINĖS VEIKLOS SĄNAUDOS</t>
  </si>
  <si>
    <t xml:space="preserve">Darbo užmokesčio ir socialinio draudimo </t>
  </si>
  <si>
    <t>DARBO UŽMOKESČIO IR SOCIALINIO DRAUDIMO</t>
  </si>
  <si>
    <t>Nusidėvėjimo ir amortizacijos</t>
  </si>
  <si>
    <t>NUSIDĖVĖJIMO IR AMORTIZACIJOS</t>
  </si>
  <si>
    <t>KOMUNALINIŲ PASLAUGŲ IR ryšių</t>
  </si>
  <si>
    <t>KOMUNALINIŲ PASLAUGŲ IR RYŠIŲ</t>
  </si>
  <si>
    <t xml:space="preserve">Komandiruočių </t>
  </si>
  <si>
    <t>KOMANDIRUOČIŲ</t>
  </si>
  <si>
    <t xml:space="preserve">Transporto </t>
  </si>
  <si>
    <t>TRANSPORTO</t>
  </si>
  <si>
    <t>VI.</t>
  </si>
  <si>
    <t xml:space="preserve">Kvalifikacijos kėlimo </t>
  </si>
  <si>
    <t>KVALIFIKACIJOS KĖLIMO</t>
  </si>
  <si>
    <t>VII.</t>
  </si>
  <si>
    <t>PAPRASTOJO Remonto IR EKSPLOATAVIMO</t>
  </si>
  <si>
    <t>PAPRASTOJO REMONTO IR EKSPLOATAVIMO</t>
  </si>
  <si>
    <t>VIII.</t>
  </si>
  <si>
    <t>NUVERTĖJIMO IR NURAŠYTŲ SUMŲ</t>
  </si>
  <si>
    <t>IX.</t>
  </si>
  <si>
    <t>SUNAUDOTŲ IR PARDUOTŲ ATSARGŲ SAVIKAINA</t>
  </si>
  <si>
    <t>X.</t>
  </si>
  <si>
    <t>socialinių išmokų</t>
  </si>
  <si>
    <t>SOCIALINIŲ IŠMOKŲ</t>
  </si>
  <si>
    <t>XI.</t>
  </si>
  <si>
    <t>nuomos</t>
  </si>
  <si>
    <t>NUOMOS</t>
  </si>
  <si>
    <t>XII.</t>
  </si>
  <si>
    <t>finansavimo</t>
  </si>
  <si>
    <t>FINANSAVIMO</t>
  </si>
  <si>
    <t>XIII.</t>
  </si>
  <si>
    <t>kitų paslaugų</t>
  </si>
  <si>
    <t>KITŲ PASLAUGŲ</t>
  </si>
  <si>
    <t>XIV.</t>
  </si>
  <si>
    <t xml:space="preserve">Kitos </t>
  </si>
  <si>
    <t>KITOS</t>
  </si>
  <si>
    <t>PAGRINDINĖS VEIKLOS PERVIRŠIS AR DEFICITAS</t>
  </si>
  <si>
    <t>KITOS VEIKLOS REZULTATAS</t>
  </si>
  <si>
    <t xml:space="preserve">I. </t>
  </si>
  <si>
    <t>Kitos veiklos pajamos</t>
  </si>
  <si>
    <t>KITOS VEIKLOS PAJAMOS</t>
  </si>
  <si>
    <t>PERVESTINOS Į BIUDŽETĄ KITOS VEIKLOS PAJAMOS</t>
  </si>
  <si>
    <t xml:space="preserve">III. </t>
  </si>
  <si>
    <t>Kitos veiklos sąnaudos</t>
  </si>
  <si>
    <t>KITOS VEIKLOS SĄNAUDOS</t>
  </si>
  <si>
    <t>FINANSINĖS IR INVESTICINĖS VEIKLOS REZULTATAS</t>
  </si>
  <si>
    <t>APSKAITOS POLITIKOS KEITIMO IR ESMINIŲ APSKAITOS KLAIDŲ TAISYMO ĮTAKA</t>
  </si>
  <si>
    <t>PELNO MOKESTIS</t>
  </si>
  <si>
    <t>H.</t>
  </si>
  <si>
    <t>GRYNASIS PERVIRŠIS AR DEFICITAS PRIEŠ NUOSAVYBĖS METODO ĮTAKĄ</t>
  </si>
  <si>
    <t>NUOSAVYBĖS METODO ĮTAKA</t>
  </si>
  <si>
    <t>J.</t>
  </si>
  <si>
    <t>GRYNASIS PERVIRŠIS AR DEFICITAS</t>
  </si>
  <si>
    <t>TENKANTIS KONTROLIUOJANČIAJAM SUBJEKTUI</t>
  </si>
  <si>
    <t>TENKANTIS MAŽUMOS DALIAI</t>
  </si>
  <si>
    <t>1.</t>
  </si>
  <si>
    <t>2.</t>
  </si>
  <si>
    <t>3.</t>
  </si>
  <si>
    <t>4.</t>
  </si>
  <si>
    <t>5.</t>
  </si>
  <si>
    <t>2.1.</t>
  </si>
  <si>
    <t>2.2.</t>
  </si>
  <si>
    <t>3.1.</t>
  </si>
  <si>
    <t>3.2.</t>
  </si>
  <si>
    <t>1.1.</t>
  </si>
  <si>
    <t>1.2.</t>
  </si>
  <si>
    <t>Per ataskaitinį laikotarpį</t>
  </si>
  <si>
    <t>VILKAVIŠKIO KULTŪROS CENTRAS</t>
  </si>
  <si>
    <t>įst kodas 185612391, Vytauto 28, Vilkaviškis</t>
  </si>
  <si>
    <t>Ramutė Baturaitienė</t>
  </si>
  <si>
    <t xml:space="preserve">(teisės aktais įpareigoto pasirašyti asmens pareigų pavadinimas)                           </t>
  </si>
  <si>
    <t xml:space="preserve">Ramutė </t>
  </si>
  <si>
    <t>Baturaitienė</t>
  </si>
  <si>
    <t>A.1.</t>
  </si>
  <si>
    <t>B.1.</t>
  </si>
  <si>
    <t>C.1.</t>
  </si>
  <si>
    <t>C.1.1.</t>
  </si>
  <si>
    <t>C.1.2.</t>
  </si>
  <si>
    <t>C.1.3.</t>
  </si>
  <si>
    <t>D.1.</t>
  </si>
  <si>
    <t>D.1.1.</t>
  </si>
  <si>
    <t>D.1.2.</t>
  </si>
  <si>
    <t>D.1.3.</t>
  </si>
  <si>
    <t>E.1.</t>
  </si>
  <si>
    <t>E.1.1.</t>
  </si>
  <si>
    <t>E.1.2.</t>
  </si>
  <si>
    <t>E.1.3.</t>
  </si>
  <si>
    <t>F.1.</t>
  </si>
  <si>
    <t>F.1.1.</t>
  </si>
  <si>
    <t>F.1.2.</t>
  </si>
  <si>
    <t>A.1.1.</t>
  </si>
  <si>
    <t>A.1.1.1.</t>
  </si>
  <si>
    <t>A.1.1.2.</t>
  </si>
  <si>
    <t>A.1.1.3.</t>
  </si>
  <si>
    <t>A.1.2.</t>
  </si>
  <si>
    <t>Direktorė</t>
  </si>
  <si>
    <t>Renata Medelienė</t>
  </si>
  <si>
    <t xml:space="preserve">                                                        Direktorė</t>
  </si>
  <si>
    <t>A.1.1.4.</t>
  </si>
  <si>
    <t>J.1.</t>
  </si>
  <si>
    <r>
      <t>(viešojo sektoriaus subjekto arba viešojo sektoriaus subjektų grupės</t>
    </r>
    <r>
      <rPr>
        <b/>
        <sz val="10"/>
        <rFont val="Arial"/>
        <family val="1"/>
      </rPr>
      <t xml:space="preserve"> </t>
    </r>
    <r>
      <rPr>
        <sz val="10"/>
        <rFont val="Arial"/>
        <family val="1"/>
      </rPr>
      <t>pavadinimas)</t>
    </r>
  </si>
  <si>
    <r>
      <t>Kitas ilgalaikis</t>
    </r>
    <r>
      <rPr>
        <b/>
        <sz val="10"/>
        <rFont val="Arial"/>
        <family val="1"/>
      </rPr>
      <t xml:space="preserve"> </t>
    </r>
    <r>
      <rPr>
        <sz val="10"/>
        <rFont val="Arial"/>
        <family val="1"/>
      </rPr>
      <t>materialusis turtas</t>
    </r>
  </si>
  <si>
    <r>
      <t>Per vienus</t>
    </r>
    <r>
      <rPr>
        <b/>
        <sz val="10"/>
        <rFont val="Arial"/>
        <family val="1"/>
      </rPr>
      <t xml:space="preserve"> </t>
    </r>
    <r>
      <rPr>
        <sz val="10"/>
        <rFont val="Arial"/>
        <family val="1"/>
      </rPr>
      <t>metus gautinos sumos</t>
    </r>
  </si>
  <si>
    <r>
      <t>(teisės aktais įpareigoto pasirašyti asmens</t>
    </r>
    <r>
      <rPr>
        <b/>
        <sz val="10"/>
        <rFont val="Arial"/>
        <family val="1"/>
      </rPr>
      <t xml:space="preserve"> </t>
    </r>
    <r>
      <rPr>
        <sz val="10"/>
        <rFont val="Arial"/>
        <family val="1"/>
      </rPr>
      <t>pareigų pavadinimas)                                     (parašas)</t>
    </r>
  </si>
  <si>
    <t>Vyr. buhalterė                                            Ramutė Baturaitienė</t>
  </si>
  <si>
    <r>
      <t xml:space="preserve"> Finansavimo sumos (gautos), išskyrus neatlygintinai gautą turtą</t>
    </r>
    <r>
      <rPr>
        <strike/>
        <sz val="10"/>
        <rFont val="Arial"/>
        <family val="1"/>
      </rPr>
      <t xml:space="preserve"> </t>
    </r>
  </si>
  <si>
    <t>Vyr. buhalterė</t>
  </si>
  <si>
    <t>PAGAL 2019 M. RUGSĖJO 30 D. DUOMENIS</t>
  </si>
  <si>
    <t>20189-10-15 Nr. 3</t>
  </si>
  <si>
    <t>2019-10-15 Nr.4.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</si>
</sst>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Lt&quot;;\-#,##0\ &quot;Lt&quot;"/>
    <numFmt numFmtId="167" formatCode="#,##0\ &quot;Lt&quot;;[Red]\-#,##0\ &quot;Lt&quot;"/>
    <numFmt numFmtId="168" formatCode="#,##0.00\ &quot;Lt&quot;;\-#,##0.00\ &quot;Lt&quot;"/>
    <numFmt numFmtId="169" formatCode="#,##0.00\ &quot;Lt&quot;;[Red]\-#,##0.00\ &quot;Lt&quot;"/>
    <numFmt numFmtId="170" formatCode="_-* #,##0\ &quot;Lt&quot;_-;\-* #,##0\ &quot;Lt&quot;_-;_-* &quot;-&quot;\ &quot;Lt&quot;_-;_-@_-"/>
    <numFmt numFmtId="171" formatCode="_-* #,##0\ _L_t_-;\-* #,##0\ _L_t_-;_-* &quot;-&quot;\ _L_t_-;_-@_-"/>
    <numFmt numFmtId="172" formatCode="_-* #,##0.00\ &quot;Lt&quot;_-;\-* #,##0.00\ &quot;Lt&quot;_-;_-* &quot;-&quot;??\ &quot;Lt&quot;_-;_-@_-"/>
    <numFmt numFmtId="173" formatCode="_-* #,##0.00\ _L_t_-;\-* #,##0.00\ _L_t_-;_-* &quot;-&quot;??\ _L_t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mmm/dd"/>
  </numFmts>
  <fonts count="53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u val="single"/>
      <sz val="10"/>
      <color indexed="12"/>
      <name val="Arial"/>
      <family val="2"/>
    </font>
    <font>
      <b/>
      <sz val="11"/>
      <name val="Times New Roman"/>
      <family val="1"/>
    </font>
    <font>
      <i/>
      <sz val="11"/>
      <name val="Times New Roman"/>
      <family val="1"/>
    </font>
    <font>
      <u val="single"/>
      <sz val="10"/>
      <color indexed="36"/>
      <name val="Arial"/>
      <family val="0"/>
    </font>
    <font>
      <b/>
      <sz val="10"/>
      <name val="Arial"/>
      <family val="1"/>
    </font>
    <font>
      <sz val="9"/>
      <name val="Times New Roman"/>
      <family val="1"/>
    </font>
    <font>
      <i/>
      <sz val="10"/>
      <name val="Times New Roman"/>
      <family val="1"/>
    </font>
    <font>
      <strike/>
      <sz val="10"/>
      <name val="Times New Roman"/>
      <family val="1"/>
    </font>
    <font>
      <sz val="8"/>
      <name val="Times New Roman"/>
      <family val="1"/>
    </font>
    <font>
      <strike/>
      <sz val="10"/>
      <name val="Arial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4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1" borderId="4" applyNumberFormat="0" applyAlignment="0" applyProtection="0"/>
    <xf numFmtId="0" fontId="45" fillId="22" borderId="5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6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0" fillId="30" borderId="6" applyNumberFormat="0" applyFont="0" applyAlignment="0" applyProtection="0"/>
    <xf numFmtId="0" fontId="4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31" borderId="9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</cellStyleXfs>
  <cellXfs count="211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5" fillId="32" borderId="10" xfId="0" applyFont="1" applyFill="1" applyBorder="1" applyAlignment="1">
      <alignment horizontal="left" vertical="center"/>
    </xf>
    <xf numFmtId="0" fontId="5" fillId="32" borderId="10" xfId="0" applyFont="1" applyFill="1" applyBorder="1" applyAlignment="1">
      <alignment vertical="center"/>
    </xf>
    <xf numFmtId="0" fontId="3" fillId="32" borderId="10" xfId="0" applyFont="1" applyFill="1" applyBorder="1" applyAlignment="1">
      <alignment vertical="center" wrapText="1"/>
    </xf>
    <xf numFmtId="0" fontId="5" fillId="32" borderId="10" xfId="0" applyFont="1" applyFill="1" applyBorder="1" applyAlignment="1">
      <alignment vertical="center" wrapText="1"/>
    </xf>
    <xf numFmtId="0" fontId="3" fillId="32" borderId="10" xfId="0" applyFont="1" applyFill="1" applyBorder="1" applyAlignment="1">
      <alignment horizontal="left" vertical="center"/>
    </xf>
    <xf numFmtId="0" fontId="3" fillId="32" borderId="10" xfId="0" applyFont="1" applyFill="1" applyBorder="1" applyAlignment="1">
      <alignment vertical="center"/>
    </xf>
    <xf numFmtId="0" fontId="3" fillId="0" borderId="10" xfId="0" applyFont="1" applyBorder="1" applyAlignment="1">
      <alignment horizontal="right" vertical="center"/>
    </xf>
    <xf numFmtId="0" fontId="1" fillId="33" borderId="0" xfId="0" applyFont="1" applyFill="1" applyBorder="1" applyAlignment="1">
      <alignment vertical="center"/>
    </xf>
    <xf numFmtId="0" fontId="1" fillId="33" borderId="0" xfId="0" applyFont="1" applyFill="1" applyBorder="1" applyAlignment="1">
      <alignment vertical="center" wrapText="1"/>
    </xf>
    <xf numFmtId="0" fontId="2" fillId="33" borderId="0" xfId="0" applyFont="1" applyFill="1" applyBorder="1" applyAlignment="1">
      <alignment vertical="center"/>
    </xf>
    <xf numFmtId="0" fontId="1" fillId="33" borderId="0" xfId="0" applyFont="1" applyFill="1" applyAlignment="1">
      <alignment vertical="center"/>
    </xf>
    <xf numFmtId="0" fontId="1" fillId="33" borderId="0" xfId="0" applyFont="1" applyFill="1" applyAlignment="1">
      <alignment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0" fontId="11" fillId="33" borderId="0" xfId="0" applyFont="1" applyFill="1" applyAlignment="1">
      <alignment horizontal="center" vertical="center" wrapText="1"/>
    </xf>
    <xf numFmtId="0" fontId="11" fillId="33" borderId="0" xfId="0" applyFont="1" applyFill="1" applyAlignment="1">
      <alignment vertical="center" wrapText="1"/>
    </xf>
    <xf numFmtId="0" fontId="1" fillId="33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left" vertical="center"/>
    </xf>
    <xf numFmtId="0" fontId="2" fillId="34" borderId="11" xfId="0" applyFont="1" applyFill="1" applyBorder="1" applyAlignment="1">
      <alignment horizontal="left" vertical="center"/>
    </xf>
    <xf numFmtId="0" fontId="2" fillId="34" borderId="11" xfId="0" applyFont="1" applyFill="1" applyBorder="1" applyAlignment="1">
      <alignment horizontal="left" vertical="center" wrapText="1"/>
    </xf>
    <xf numFmtId="0" fontId="1" fillId="34" borderId="11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left" vertical="center"/>
    </xf>
    <xf numFmtId="0" fontId="14" fillId="34" borderId="13" xfId="0" applyFont="1" applyFill="1" applyBorder="1" applyAlignment="1">
      <alignment horizontal="left" vertical="center"/>
    </xf>
    <xf numFmtId="0" fontId="14" fillId="34" borderId="13" xfId="0" applyFont="1" applyFill="1" applyBorder="1" applyAlignment="1">
      <alignment horizontal="left" vertical="center" wrapText="1"/>
    </xf>
    <xf numFmtId="0" fontId="1" fillId="34" borderId="10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left" vertical="center"/>
    </xf>
    <xf numFmtId="0" fontId="1" fillId="33" borderId="14" xfId="0" applyFont="1" applyFill="1" applyBorder="1" applyAlignment="1">
      <alignment horizontal="left" vertical="center"/>
    </xf>
    <xf numFmtId="0" fontId="1" fillId="33" borderId="14" xfId="0" applyFont="1" applyFill="1" applyBorder="1" applyAlignment="1">
      <alignment horizontal="left" vertical="center" wrapText="1"/>
    </xf>
    <xf numFmtId="182" fontId="1" fillId="33" borderId="15" xfId="0" applyNumberFormat="1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vertical="center" wrapText="1"/>
    </xf>
    <xf numFmtId="0" fontId="1" fillId="33" borderId="15" xfId="0" applyFont="1" applyFill="1" applyBorder="1" applyAlignment="1">
      <alignment horizontal="left" vertical="center" wrapText="1"/>
    </xf>
    <xf numFmtId="182" fontId="1" fillId="33" borderId="10" xfId="0" applyNumberFormat="1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left" vertical="center" wrapText="1"/>
    </xf>
    <xf numFmtId="49" fontId="1" fillId="33" borderId="11" xfId="0" applyNumberFormat="1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left" vertical="center"/>
    </xf>
    <xf numFmtId="0" fontId="1" fillId="34" borderId="16" xfId="0" applyFont="1" applyFill="1" applyBorder="1" applyAlignment="1">
      <alignment horizontal="center" vertical="center" wrapText="1"/>
    </xf>
    <xf numFmtId="0" fontId="1" fillId="34" borderId="17" xfId="0" applyFont="1" applyFill="1" applyBorder="1" applyAlignment="1">
      <alignment horizontal="left" vertical="center"/>
    </xf>
    <xf numFmtId="0" fontId="1" fillId="34" borderId="18" xfId="0" applyFont="1" applyFill="1" applyBorder="1" applyAlignment="1">
      <alignment horizontal="left" vertical="center"/>
    </xf>
    <xf numFmtId="0" fontId="1" fillId="34" borderId="18" xfId="0" applyFont="1" applyFill="1" applyBorder="1" applyAlignment="1">
      <alignment horizontal="left" vertical="center" wrapText="1"/>
    </xf>
    <xf numFmtId="0" fontId="1" fillId="34" borderId="10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left" vertical="center"/>
    </xf>
    <xf numFmtId="0" fontId="1" fillId="0" borderId="15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left" vertical="center"/>
    </xf>
    <xf numFmtId="0" fontId="2" fillId="33" borderId="11" xfId="0" applyFont="1" applyFill="1" applyBorder="1" applyAlignment="1">
      <alignment horizontal="left" vertical="center"/>
    </xf>
    <xf numFmtId="0" fontId="2" fillId="33" borderId="11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left" vertical="center"/>
    </xf>
    <xf numFmtId="0" fontId="2" fillId="32" borderId="11" xfId="0" applyFont="1" applyFill="1" applyBorder="1" applyAlignment="1">
      <alignment horizontal="left" vertical="center"/>
    </xf>
    <xf numFmtId="0" fontId="2" fillId="32" borderId="11" xfId="0" applyFont="1" applyFill="1" applyBorder="1" applyAlignment="1">
      <alignment horizontal="left" vertical="center" wrapText="1"/>
    </xf>
    <xf numFmtId="0" fontId="1" fillId="32" borderId="10" xfId="0" applyFont="1" applyFill="1" applyBorder="1" applyAlignment="1">
      <alignment horizontal="center" vertical="center" wrapText="1"/>
    </xf>
    <xf numFmtId="0" fontId="1" fillId="32" borderId="12" xfId="0" applyFont="1" applyFill="1" applyBorder="1" applyAlignment="1">
      <alignment horizontal="left" vertical="center"/>
    </xf>
    <xf numFmtId="0" fontId="1" fillId="32" borderId="13" xfId="0" applyFont="1" applyFill="1" applyBorder="1" applyAlignment="1">
      <alignment horizontal="left" vertical="center"/>
    </xf>
    <xf numFmtId="0" fontId="1" fillId="32" borderId="13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left" vertical="center"/>
    </xf>
    <xf numFmtId="0" fontId="1" fillId="0" borderId="19" xfId="0" applyFont="1" applyFill="1" applyBorder="1" applyAlignment="1">
      <alignment horizontal="left" vertical="center"/>
    </xf>
    <xf numFmtId="0" fontId="1" fillId="0" borderId="19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/>
    </xf>
    <xf numFmtId="0" fontId="1" fillId="0" borderId="20" xfId="0" applyFont="1" applyFill="1" applyBorder="1" applyAlignment="1">
      <alignment horizontal="left" vertical="center"/>
    </xf>
    <xf numFmtId="0" fontId="1" fillId="0" borderId="20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left" vertical="center"/>
    </xf>
    <xf numFmtId="182" fontId="1" fillId="0" borderId="10" xfId="0" applyNumberFormat="1" applyFont="1" applyFill="1" applyBorder="1" applyAlignment="1">
      <alignment horizontal="left" vertical="center"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left" vertical="center"/>
    </xf>
    <xf numFmtId="0" fontId="2" fillId="34" borderId="22" xfId="0" applyFont="1" applyFill="1" applyBorder="1" applyAlignment="1">
      <alignment horizontal="left" vertical="center"/>
    </xf>
    <xf numFmtId="0" fontId="2" fillId="34" borderId="22" xfId="0" applyFont="1" applyFill="1" applyBorder="1" applyAlignment="1">
      <alignment horizontal="left" vertical="center" wrapText="1"/>
    </xf>
    <xf numFmtId="0" fontId="2" fillId="34" borderId="21" xfId="0" applyFont="1" applyFill="1" applyBorder="1" applyAlignment="1">
      <alignment horizontal="left" vertical="center" wrapText="1"/>
    </xf>
    <xf numFmtId="0" fontId="2" fillId="34" borderId="21" xfId="0" applyFont="1" applyFill="1" applyBorder="1" applyAlignment="1">
      <alignment vertical="center" wrapText="1"/>
    </xf>
    <xf numFmtId="0" fontId="2" fillId="34" borderId="16" xfId="0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left" vertical="center"/>
    </xf>
    <xf numFmtId="0" fontId="2" fillId="34" borderId="16" xfId="0" applyFont="1" applyFill="1" applyBorder="1" applyAlignment="1">
      <alignment horizontal="left" vertical="center" wrapText="1"/>
    </xf>
    <xf numFmtId="0" fontId="1" fillId="34" borderId="16" xfId="0" applyFont="1" applyFill="1" applyBorder="1" applyAlignment="1">
      <alignment horizontal="left" vertical="center" wrapText="1"/>
    </xf>
    <xf numFmtId="0" fontId="2" fillId="34" borderId="16" xfId="0" applyFont="1" applyFill="1" applyBorder="1" applyAlignment="1">
      <alignment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left" vertical="center"/>
    </xf>
    <xf numFmtId="0" fontId="1" fillId="33" borderId="18" xfId="0" applyFont="1" applyFill="1" applyBorder="1" applyAlignment="1">
      <alignment horizontal="left" vertical="center"/>
    </xf>
    <xf numFmtId="0" fontId="1" fillId="33" borderId="18" xfId="0" applyFont="1" applyFill="1" applyBorder="1" applyAlignment="1">
      <alignment horizontal="left" vertical="center" wrapText="1"/>
    </xf>
    <xf numFmtId="0" fontId="1" fillId="33" borderId="16" xfId="0" applyFont="1" applyFill="1" applyBorder="1" applyAlignment="1">
      <alignment horizontal="left" vertical="center" wrapText="1"/>
    </xf>
    <xf numFmtId="0" fontId="1" fillId="33" borderId="16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horizontal="left" vertical="center" wrapText="1"/>
    </xf>
    <xf numFmtId="0" fontId="1" fillId="34" borderId="13" xfId="0" applyFont="1" applyFill="1" applyBorder="1" applyAlignment="1">
      <alignment horizontal="left" vertical="center"/>
    </xf>
    <xf numFmtId="0" fontId="1" fillId="34" borderId="13" xfId="0" applyFont="1" applyFill="1" applyBorder="1" applyAlignment="1">
      <alignment horizontal="left" vertical="center" wrapText="1"/>
    </xf>
    <xf numFmtId="0" fontId="14" fillId="33" borderId="11" xfId="0" applyFont="1" applyFill="1" applyBorder="1" applyAlignment="1">
      <alignment horizontal="left" vertical="center"/>
    </xf>
    <xf numFmtId="0" fontId="14" fillId="33" borderId="15" xfId="0" applyFont="1" applyFill="1" applyBorder="1" applyAlignment="1">
      <alignment horizontal="left" vertical="center" wrapText="1"/>
    </xf>
    <xf numFmtId="0" fontId="1" fillId="32" borderId="17" xfId="0" applyFont="1" applyFill="1" applyBorder="1" applyAlignment="1">
      <alignment horizontal="left" vertical="center"/>
    </xf>
    <xf numFmtId="0" fontId="1" fillId="32" borderId="18" xfId="0" applyFont="1" applyFill="1" applyBorder="1" applyAlignment="1">
      <alignment horizontal="left" vertical="center"/>
    </xf>
    <xf numFmtId="0" fontId="1" fillId="32" borderId="18" xfId="0" applyFont="1" applyFill="1" applyBorder="1" applyAlignment="1">
      <alignment horizontal="left" vertical="center" wrapText="1"/>
    </xf>
    <xf numFmtId="0" fontId="1" fillId="32" borderId="10" xfId="0" applyFont="1" applyFill="1" applyBorder="1" applyAlignment="1">
      <alignment horizontal="left" vertical="center" wrapText="1"/>
    </xf>
    <xf numFmtId="0" fontId="1" fillId="32" borderId="10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left" vertical="center"/>
    </xf>
    <xf numFmtId="0" fontId="1" fillId="34" borderId="19" xfId="0" applyFont="1" applyFill="1" applyBorder="1" applyAlignment="1">
      <alignment horizontal="center" vertical="center" wrapText="1"/>
    </xf>
    <xf numFmtId="0" fontId="1" fillId="32" borderId="24" xfId="0" applyFont="1" applyFill="1" applyBorder="1" applyAlignment="1">
      <alignment horizontal="left" vertical="center"/>
    </xf>
    <xf numFmtId="0" fontId="1" fillId="32" borderId="0" xfId="0" applyFont="1" applyFill="1" applyBorder="1" applyAlignment="1">
      <alignment horizontal="left" vertical="center" wrapText="1"/>
    </xf>
    <xf numFmtId="0" fontId="1" fillId="0" borderId="25" xfId="0" applyFont="1" applyFill="1" applyBorder="1" applyAlignment="1">
      <alignment horizontal="left" vertical="center"/>
    </xf>
    <xf numFmtId="0" fontId="1" fillId="0" borderId="26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left" vertical="center"/>
    </xf>
    <xf numFmtId="0" fontId="14" fillId="0" borderId="15" xfId="0" applyFont="1" applyFill="1" applyBorder="1" applyAlignment="1">
      <alignment horizontal="left" vertical="center" wrapText="1"/>
    </xf>
    <xf numFmtId="0" fontId="2" fillId="34" borderId="19" xfId="0" applyFont="1" applyFill="1" applyBorder="1" applyAlignment="1">
      <alignment horizontal="left" vertical="center"/>
    </xf>
    <xf numFmtId="0" fontId="2" fillId="34" borderId="19" xfId="0" applyFont="1" applyFill="1" applyBorder="1" applyAlignment="1">
      <alignment horizontal="left" vertical="center" wrapText="1"/>
    </xf>
    <xf numFmtId="182" fontId="1" fillId="34" borderId="10" xfId="0" applyNumberFormat="1" applyFont="1" applyFill="1" applyBorder="1" applyAlignment="1">
      <alignment horizontal="left"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1" fillId="34" borderId="14" xfId="0" applyFont="1" applyFill="1" applyBorder="1" applyAlignment="1">
      <alignment horizontal="left" vertical="center"/>
    </xf>
    <xf numFmtId="0" fontId="2" fillId="34" borderId="15" xfId="0" applyFont="1" applyFill="1" applyBorder="1" applyAlignment="1">
      <alignment horizontal="left" vertical="center" wrapText="1"/>
    </xf>
    <xf numFmtId="0" fontId="2" fillId="33" borderId="16" xfId="0" applyFont="1" applyFill="1" applyBorder="1" applyAlignment="1">
      <alignment horizontal="left" vertical="center"/>
    </xf>
    <xf numFmtId="0" fontId="2" fillId="33" borderId="19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horizontal="left" vertical="center" wrapText="1"/>
    </xf>
    <xf numFmtId="0" fontId="1" fillId="33" borderId="0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14" fontId="4" fillId="0" borderId="0" xfId="0" applyNumberFormat="1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1" fillId="0" borderId="16" xfId="0" applyNumberFormat="1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 horizontal="left" vertical="center" wrapText="1"/>
    </xf>
    <xf numFmtId="0" fontId="4" fillId="32" borderId="10" xfId="0" applyFont="1" applyFill="1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52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32" borderId="10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left" vertical="center" wrapText="1"/>
    </xf>
    <xf numFmtId="0" fontId="12" fillId="33" borderId="0" xfId="0" applyFont="1" applyFill="1" applyBorder="1" applyAlignment="1">
      <alignment wrapText="1"/>
    </xf>
    <xf numFmtId="0" fontId="12" fillId="33" borderId="0" xfId="0" applyFont="1" applyFill="1" applyBorder="1" applyAlignment="1">
      <alignment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13" fillId="0" borderId="26" xfId="0" applyFont="1" applyFill="1" applyBorder="1" applyAlignment="1">
      <alignment horizontal="righ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2" fillId="32" borderId="10" xfId="0" applyFont="1" applyFill="1" applyBorder="1" applyAlignment="1">
      <alignment horizontal="left" vertical="center" wrapText="1"/>
    </xf>
    <xf numFmtId="0" fontId="3" fillId="33" borderId="0" xfId="0" applyFont="1" applyFill="1" applyBorder="1" applyAlignment="1">
      <alignment horizontal="left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justify" vertical="center"/>
    </xf>
    <xf numFmtId="0" fontId="3" fillId="0" borderId="10" xfId="0" applyFont="1" applyBorder="1" applyAlignment="1">
      <alignment vertical="center" wrapText="1"/>
    </xf>
    <xf numFmtId="0" fontId="3" fillId="32" borderId="10" xfId="0" applyFont="1" applyFill="1" applyBorder="1" applyAlignment="1">
      <alignment vertical="center" wrapText="1"/>
    </xf>
    <xf numFmtId="0" fontId="9" fillId="0" borderId="0" xfId="0" applyFont="1" applyBorder="1" applyAlignment="1">
      <alignment horizontal="right" vertical="center"/>
    </xf>
    <xf numFmtId="0" fontId="5" fillId="0" borderId="10" xfId="0" applyFont="1" applyBorder="1" applyAlignment="1">
      <alignment horizontal="center" vertical="center" wrapText="1"/>
    </xf>
    <xf numFmtId="0" fontId="5" fillId="32" borderId="10" xfId="0" applyFont="1" applyFill="1" applyBorder="1" applyAlignment="1">
      <alignment vertical="center" wrapText="1"/>
    </xf>
    <xf numFmtId="0" fontId="3" fillId="32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/>
    </xf>
    <xf numFmtId="0" fontId="5" fillId="32" borderId="10" xfId="0" applyFont="1" applyFill="1" applyBorder="1" applyAlignment="1">
      <alignment horizontal="left" vertical="center"/>
    </xf>
    <xf numFmtId="0" fontId="5" fillId="32" borderId="10" xfId="0" applyFont="1" applyFill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2" fillId="32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1"/>
  <sheetViews>
    <sheetView zoomScalePageLayoutView="0" workbookViewId="0" topLeftCell="A56">
      <selection activeCell="J81" sqref="J81"/>
    </sheetView>
  </sheetViews>
  <sheetFormatPr defaultColWidth="9.140625" defaultRowHeight="12.75"/>
  <cols>
    <col min="1" max="1" width="6.00390625" style="27" customWidth="1"/>
    <col min="2" max="2" width="3.140625" style="28" customWidth="1"/>
    <col min="3" max="3" width="2.7109375" style="28" customWidth="1"/>
    <col min="4" max="4" width="44.28125" style="28" customWidth="1"/>
    <col min="5" max="5" width="7.7109375" style="25" customWidth="1"/>
    <col min="6" max="7" width="13.00390625" style="27" customWidth="1"/>
    <col min="8" max="16384" width="9.140625" style="27" customWidth="1"/>
  </cols>
  <sheetData>
    <row r="1" spans="1:7" ht="12.75">
      <c r="A1" s="24"/>
      <c r="B1" s="25"/>
      <c r="C1" s="25"/>
      <c r="D1" s="25"/>
      <c r="E1" s="26"/>
      <c r="F1" s="24"/>
      <c r="G1" s="24"/>
    </row>
    <row r="2" spans="5:7" ht="12.75" customHeight="1">
      <c r="E2" s="170" t="s">
        <v>25</v>
      </c>
      <c r="F2" s="170"/>
      <c r="G2" s="170"/>
    </row>
    <row r="3" spans="5:7" ht="12.75" customHeight="1">
      <c r="E3" s="171" t="s">
        <v>26</v>
      </c>
      <c r="F3" s="171"/>
      <c r="G3" s="171"/>
    </row>
    <row r="5" spans="1:7" ht="12.75" customHeight="1">
      <c r="A5" s="172" t="s">
        <v>28</v>
      </c>
      <c r="B5" s="172"/>
      <c r="C5" s="172"/>
      <c r="D5" s="172"/>
      <c r="E5" s="172"/>
      <c r="F5" s="172"/>
      <c r="G5" s="172"/>
    </row>
    <row r="6" spans="1:7" ht="12.75">
      <c r="A6" s="172"/>
      <c r="B6" s="172"/>
      <c r="C6" s="172"/>
      <c r="D6" s="172"/>
      <c r="E6" s="172"/>
      <c r="F6" s="172"/>
      <c r="G6" s="172"/>
    </row>
    <row r="7" spans="1:7" ht="12.75" customHeight="1">
      <c r="A7" s="172" t="s">
        <v>245</v>
      </c>
      <c r="B7" s="173"/>
      <c r="C7" s="173"/>
      <c r="D7" s="173"/>
      <c r="E7" s="173"/>
      <c r="F7" s="173"/>
      <c r="G7" s="173"/>
    </row>
    <row r="8" spans="1:7" ht="12.75" customHeight="1">
      <c r="A8" s="173" t="s">
        <v>278</v>
      </c>
      <c r="B8" s="173"/>
      <c r="C8" s="173"/>
      <c r="D8" s="173"/>
      <c r="E8" s="173"/>
      <c r="F8" s="173"/>
      <c r="G8" s="173"/>
    </row>
    <row r="9" spans="1:7" ht="12.75" customHeight="1">
      <c r="A9" s="173" t="s">
        <v>246</v>
      </c>
      <c r="B9" s="173"/>
      <c r="C9" s="173"/>
      <c r="D9" s="173"/>
      <c r="E9" s="173"/>
      <c r="F9" s="173"/>
      <c r="G9" s="173"/>
    </row>
    <row r="10" spans="1:7" ht="12.75" customHeight="1">
      <c r="A10" s="174" t="s">
        <v>29</v>
      </c>
      <c r="B10" s="174"/>
      <c r="C10" s="174"/>
      <c r="D10" s="174"/>
      <c r="E10" s="174"/>
      <c r="F10" s="174"/>
      <c r="G10" s="174"/>
    </row>
    <row r="11" spans="1:7" ht="12.75">
      <c r="A11" s="174"/>
      <c r="B11" s="174"/>
      <c r="C11" s="174"/>
      <c r="D11" s="174"/>
      <c r="E11" s="174"/>
      <c r="F11" s="174"/>
      <c r="G11" s="174"/>
    </row>
    <row r="12" spans="1:5" ht="12.75" customHeight="1">
      <c r="A12" s="175"/>
      <c r="B12" s="175"/>
      <c r="C12" s="175"/>
      <c r="D12" s="175"/>
      <c r="E12" s="175"/>
    </row>
    <row r="13" spans="1:7" ht="12.75" customHeight="1">
      <c r="A13" s="172" t="s">
        <v>30</v>
      </c>
      <c r="B13" s="172"/>
      <c r="C13" s="172"/>
      <c r="D13" s="172"/>
      <c r="E13" s="172"/>
      <c r="F13" s="172"/>
      <c r="G13" s="172"/>
    </row>
    <row r="14" spans="1:7" ht="12.75" customHeight="1">
      <c r="A14" s="176" t="s">
        <v>285</v>
      </c>
      <c r="B14" s="172"/>
      <c r="C14" s="172"/>
      <c r="D14" s="172"/>
      <c r="E14" s="172"/>
      <c r="F14" s="172"/>
      <c r="G14" s="172"/>
    </row>
    <row r="15" spans="1:7" ht="12.75">
      <c r="A15" s="30"/>
      <c r="B15" s="31"/>
      <c r="C15" s="31"/>
      <c r="D15" s="31"/>
      <c r="E15" s="31"/>
      <c r="F15" s="32"/>
      <c r="G15" s="32"/>
    </row>
    <row r="16" spans="1:7" ht="12.75" customHeight="1">
      <c r="A16" s="177" t="s">
        <v>286</v>
      </c>
      <c r="B16" s="173"/>
      <c r="C16" s="173"/>
      <c r="D16" s="173"/>
      <c r="E16" s="173"/>
      <c r="F16" s="173"/>
      <c r="G16" s="173"/>
    </row>
    <row r="17" spans="1:7" ht="12.75" customHeight="1">
      <c r="A17" s="173" t="s">
        <v>31</v>
      </c>
      <c r="B17" s="173"/>
      <c r="C17" s="173"/>
      <c r="D17" s="173"/>
      <c r="E17" s="173"/>
      <c r="F17" s="173"/>
      <c r="G17" s="173"/>
    </row>
    <row r="18" spans="1:7" ht="12.75" customHeight="1">
      <c r="A18" s="30"/>
      <c r="B18" s="33"/>
      <c r="C18" s="33"/>
      <c r="D18" s="178" t="s">
        <v>32</v>
      </c>
      <c r="E18" s="178"/>
      <c r="F18" s="178"/>
      <c r="G18" s="178"/>
    </row>
    <row r="19" spans="1:7" ht="67.5" customHeight="1">
      <c r="A19" s="34" t="s">
        <v>33</v>
      </c>
      <c r="B19" s="179" t="s">
        <v>34</v>
      </c>
      <c r="C19" s="179"/>
      <c r="D19" s="179"/>
      <c r="E19" s="36" t="s">
        <v>35</v>
      </c>
      <c r="F19" s="35" t="s">
        <v>36</v>
      </c>
      <c r="G19" s="35" t="s">
        <v>37</v>
      </c>
    </row>
    <row r="20" spans="1:12" s="28" customFormat="1" ht="12.75" customHeight="1">
      <c r="A20" s="37" t="s">
        <v>38</v>
      </c>
      <c r="B20" s="38" t="s">
        <v>39</v>
      </c>
      <c r="C20" s="39"/>
      <c r="D20" s="40"/>
      <c r="E20" s="41" t="s">
        <v>251</v>
      </c>
      <c r="F20" s="42">
        <f>F21+F27+F38+F39</f>
        <v>1188545</v>
      </c>
      <c r="G20" s="42">
        <f>G21+G27+G38+G39</f>
        <v>1202937</v>
      </c>
      <c r="L20" s="28">
        <v>0</v>
      </c>
    </row>
    <row r="21" spans="1:7" s="28" customFormat="1" ht="12.75" customHeight="1">
      <c r="A21" s="43" t="s">
        <v>40</v>
      </c>
      <c r="B21" s="44" t="s">
        <v>41</v>
      </c>
      <c r="C21" s="45"/>
      <c r="D21" s="46"/>
      <c r="E21" s="41"/>
      <c r="F21" s="47">
        <f>F22+F23+F24+F25+F26</f>
        <v>4000</v>
      </c>
      <c r="G21" s="47">
        <f>G22+G23+G24+G25+G26</f>
        <v>4000</v>
      </c>
    </row>
    <row r="22" spans="1:7" s="28" customFormat="1" ht="12.75" customHeight="1">
      <c r="A22" s="48" t="s">
        <v>42</v>
      </c>
      <c r="B22" s="49"/>
      <c r="C22" s="50" t="s">
        <v>43</v>
      </c>
      <c r="D22" s="51"/>
      <c r="E22" s="52"/>
      <c r="F22" s="53"/>
      <c r="G22" s="53"/>
    </row>
    <row r="23" spans="1:7" s="28" customFormat="1" ht="12.75" customHeight="1">
      <c r="A23" s="48" t="s">
        <v>44</v>
      </c>
      <c r="B23" s="49"/>
      <c r="C23" s="50" t="s">
        <v>45</v>
      </c>
      <c r="D23" s="54"/>
      <c r="E23" s="55"/>
      <c r="F23" s="53">
        <v>0</v>
      </c>
      <c r="G23" s="53"/>
    </row>
    <row r="24" spans="1:7" s="28" customFormat="1" ht="12.75" customHeight="1">
      <c r="A24" s="48" t="s">
        <v>46</v>
      </c>
      <c r="B24" s="49"/>
      <c r="C24" s="50" t="s">
        <v>47</v>
      </c>
      <c r="D24" s="54"/>
      <c r="E24" s="55"/>
      <c r="F24" s="53"/>
      <c r="G24" s="53">
        <v>0</v>
      </c>
    </row>
    <row r="25" spans="1:7" s="28" customFormat="1" ht="12.75" customHeight="1">
      <c r="A25" s="48" t="s">
        <v>48</v>
      </c>
      <c r="B25" s="49"/>
      <c r="C25" s="50" t="s">
        <v>49</v>
      </c>
      <c r="D25" s="54"/>
      <c r="E25" s="56"/>
      <c r="F25" s="53">
        <v>4000</v>
      </c>
      <c r="G25" s="53">
        <v>4000</v>
      </c>
    </row>
    <row r="26" spans="1:7" s="28" customFormat="1" ht="12.75" customHeight="1">
      <c r="A26" s="57" t="s">
        <v>50</v>
      </c>
      <c r="B26" s="49"/>
      <c r="C26" s="58" t="s">
        <v>51</v>
      </c>
      <c r="D26" s="51"/>
      <c r="E26" s="56"/>
      <c r="F26" s="53"/>
      <c r="G26" s="53"/>
    </row>
    <row r="27" spans="1:7" s="28" customFormat="1" ht="12.75" customHeight="1">
      <c r="A27" s="59" t="s">
        <v>52</v>
      </c>
      <c r="B27" s="60" t="s">
        <v>53</v>
      </c>
      <c r="C27" s="61"/>
      <c r="D27" s="62"/>
      <c r="E27" s="63"/>
      <c r="F27" s="47">
        <f>F28+F29+F30+F31+F32+F33+F34+F35+F36+F37</f>
        <v>1184545</v>
      </c>
      <c r="G27" s="47">
        <f>G28+G29+G30+G31+G32+G33+G34+G35+G36+G37</f>
        <v>1198937</v>
      </c>
    </row>
    <row r="28" spans="1:7" s="28" customFormat="1" ht="12.75" customHeight="1">
      <c r="A28" s="48" t="s">
        <v>54</v>
      </c>
      <c r="B28" s="49"/>
      <c r="C28" s="50" t="s">
        <v>55</v>
      </c>
      <c r="D28" s="54"/>
      <c r="E28" s="55"/>
      <c r="F28" s="53"/>
      <c r="G28" s="53"/>
    </row>
    <row r="29" spans="1:7" s="28" customFormat="1" ht="12.75" customHeight="1">
      <c r="A29" s="48" t="s">
        <v>56</v>
      </c>
      <c r="B29" s="49"/>
      <c r="C29" s="50" t="s">
        <v>57</v>
      </c>
      <c r="D29" s="54"/>
      <c r="E29" s="55"/>
      <c r="F29" s="53">
        <v>914555</v>
      </c>
      <c r="G29" s="53">
        <v>924180</v>
      </c>
    </row>
    <row r="30" spans="1:7" s="28" customFormat="1" ht="12.75" customHeight="1">
      <c r="A30" s="48" t="s">
        <v>58</v>
      </c>
      <c r="B30" s="49"/>
      <c r="C30" s="50" t="s">
        <v>59</v>
      </c>
      <c r="D30" s="54"/>
      <c r="E30" s="55"/>
      <c r="F30" s="53">
        <v>248113</v>
      </c>
      <c r="G30" s="53">
        <v>251344</v>
      </c>
    </row>
    <row r="31" spans="1:7" s="28" customFormat="1" ht="12.75" customHeight="1">
      <c r="A31" s="48" t="s">
        <v>60</v>
      </c>
      <c r="B31" s="49"/>
      <c r="C31" s="50" t="s">
        <v>61</v>
      </c>
      <c r="D31" s="54"/>
      <c r="E31" s="55"/>
      <c r="F31" s="53"/>
      <c r="G31" s="53"/>
    </row>
    <row r="32" spans="1:7" s="28" customFormat="1" ht="12.75" customHeight="1">
      <c r="A32" s="48" t="s">
        <v>62</v>
      </c>
      <c r="B32" s="49"/>
      <c r="C32" s="50" t="s">
        <v>63</v>
      </c>
      <c r="D32" s="54"/>
      <c r="E32" s="55"/>
      <c r="F32" s="53">
        <v>4899</v>
      </c>
      <c r="G32" s="53">
        <v>6784</v>
      </c>
    </row>
    <row r="33" spans="1:7" s="28" customFormat="1" ht="12.75" customHeight="1">
      <c r="A33" s="48" t="s">
        <v>64</v>
      </c>
      <c r="B33" s="49"/>
      <c r="C33" s="50" t="s">
        <v>65</v>
      </c>
      <c r="D33" s="54"/>
      <c r="E33" s="55"/>
      <c r="F33" s="53"/>
      <c r="G33" s="53"/>
    </row>
    <row r="34" spans="1:7" s="28" customFormat="1" ht="12.75" customHeight="1">
      <c r="A34" s="48" t="s">
        <v>66</v>
      </c>
      <c r="B34" s="49"/>
      <c r="C34" s="50" t="s">
        <v>67</v>
      </c>
      <c r="D34" s="54"/>
      <c r="E34" s="55"/>
      <c r="F34" s="53"/>
      <c r="G34" s="53"/>
    </row>
    <row r="35" spans="1:7" s="28" customFormat="1" ht="12.75" customHeight="1">
      <c r="A35" s="48" t="s">
        <v>68</v>
      </c>
      <c r="B35" s="49"/>
      <c r="C35" s="50" t="s">
        <v>69</v>
      </c>
      <c r="D35" s="54"/>
      <c r="E35" s="55"/>
      <c r="F35" s="53">
        <v>794</v>
      </c>
      <c r="G35" s="53"/>
    </row>
    <row r="36" spans="1:7" s="28" customFormat="1" ht="12.75" customHeight="1">
      <c r="A36" s="48" t="s">
        <v>70</v>
      </c>
      <c r="B36" s="64"/>
      <c r="C36" s="65" t="s">
        <v>279</v>
      </c>
      <c r="D36" s="66"/>
      <c r="E36" s="55"/>
      <c r="F36" s="53">
        <v>16184</v>
      </c>
      <c r="G36" s="53">
        <v>16629</v>
      </c>
    </row>
    <row r="37" spans="1:7" s="28" customFormat="1" ht="12.75" customHeight="1">
      <c r="A37" s="48" t="s">
        <v>71</v>
      </c>
      <c r="B37" s="49"/>
      <c r="C37" s="50" t="s">
        <v>72</v>
      </c>
      <c r="D37" s="54"/>
      <c r="E37" s="56"/>
      <c r="F37" s="53"/>
      <c r="G37" s="53"/>
    </row>
    <row r="38" spans="1:7" s="28" customFormat="1" ht="12.75" customHeight="1">
      <c r="A38" s="67" t="s">
        <v>73</v>
      </c>
      <c r="B38" s="68" t="s">
        <v>74</v>
      </c>
      <c r="C38" s="68"/>
      <c r="D38" s="56"/>
      <c r="E38" s="56"/>
      <c r="F38" s="53"/>
      <c r="G38" s="53"/>
    </row>
    <row r="39" spans="1:7" s="28" customFormat="1" ht="12.75" customHeight="1">
      <c r="A39" s="67" t="s">
        <v>75</v>
      </c>
      <c r="B39" s="68" t="s">
        <v>76</v>
      </c>
      <c r="C39" s="68"/>
      <c r="D39" s="56"/>
      <c r="E39" s="55"/>
      <c r="F39" s="53"/>
      <c r="G39" s="53"/>
    </row>
    <row r="40" spans="1:7" s="28" customFormat="1" ht="12.75" customHeight="1">
      <c r="A40" s="35" t="s">
        <v>77</v>
      </c>
      <c r="B40" s="69" t="s">
        <v>78</v>
      </c>
      <c r="C40" s="70"/>
      <c r="D40" s="71"/>
      <c r="E40" s="55" t="s">
        <v>252</v>
      </c>
      <c r="F40" s="72"/>
      <c r="G40" s="72"/>
    </row>
    <row r="41" spans="1:7" s="28" customFormat="1" ht="12.75" customHeight="1">
      <c r="A41" s="73" t="s">
        <v>79</v>
      </c>
      <c r="B41" s="74" t="s">
        <v>80</v>
      </c>
      <c r="C41" s="75"/>
      <c r="D41" s="76"/>
      <c r="E41" s="63" t="s">
        <v>253</v>
      </c>
      <c r="F41" s="42">
        <f>F42+F48++F49+F56+F57</f>
        <v>75652</v>
      </c>
      <c r="G41" s="42">
        <f>G42+G48++G49+G56+G57</f>
        <v>67674</v>
      </c>
    </row>
    <row r="42" spans="1:7" s="28" customFormat="1" ht="12.75" customHeight="1">
      <c r="A42" s="77" t="s">
        <v>40</v>
      </c>
      <c r="B42" s="78" t="s">
        <v>81</v>
      </c>
      <c r="C42" s="79"/>
      <c r="D42" s="80"/>
      <c r="E42" s="63" t="s">
        <v>254</v>
      </c>
      <c r="F42" s="47">
        <f>F43+F44+F45+F46+F47</f>
        <v>43</v>
      </c>
      <c r="G42" s="47">
        <f>G43+G44+G45+G46+G47</f>
        <v>211</v>
      </c>
    </row>
    <row r="43" spans="1:7" s="28" customFormat="1" ht="12.75" customHeight="1">
      <c r="A43" s="81" t="s">
        <v>42</v>
      </c>
      <c r="B43" s="64"/>
      <c r="C43" s="65" t="s">
        <v>82</v>
      </c>
      <c r="D43" s="66"/>
      <c r="E43" s="55"/>
      <c r="F43" s="53"/>
      <c r="G43" s="53"/>
    </row>
    <row r="44" spans="1:7" s="28" customFormat="1" ht="12.75" customHeight="1">
      <c r="A44" s="81" t="s">
        <v>44</v>
      </c>
      <c r="B44" s="64"/>
      <c r="C44" s="65" t="s">
        <v>83</v>
      </c>
      <c r="D44" s="66"/>
      <c r="E44" s="55"/>
      <c r="F44" s="53">
        <v>43</v>
      </c>
      <c r="G44" s="53">
        <v>211</v>
      </c>
    </row>
    <row r="45" spans="1:7" s="28" customFormat="1" ht="12.75">
      <c r="A45" s="81" t="s">
        <v>46</v>
      </c>
      <c r="B45" s="64"/>
      <c r="C45" s="65" t="s">
        <v>84</v>
      </c>
      <c r="D45" s="66"/>
      <c r="E45" s="55"/>
      <c r="F45" s="53"/>
      <c r="G45" s="53"/>
    </row>
    <row r="46" spans="1:7" s="28" customFormat="1" ht="12.75">
      <c r="A46" s="81" t="s">
        <v>48</v>
      </c>
      <c r="B46" s="64"/>
      <c r="C46" s="65" t="s">
        <v>85</v>
      </c>
      <c r="D46" s="66"/>
      <c r="E46" s="55"/>
      <c r="F46" s="53"/>
      <c r="G46" s="53"/>
    </row>
    <row r="47" spans="1:7" s="28" customFormat="1" ht="12.75" customHeight="1">
      <c r="A47" s="81" t="s">
        <v>50</v>
      </c>
      <c r="B47" s="82"/>
      <c r="C47" s="169" t="s">
        <v>86</v>
      </c>
      <c r="D47" s="169"/>
      <c r="E47" s="55"/>
      <c r="F47" s="53"/>
      <c r="G47" s="53"/>
    </row>
    <row r="48" spans="1:7" s="28" customFormat="1" ht="12.75" customHeight="1">
      <c r="A48" s="84" t="s">
        <v>52</v>
      </c>
      <c r="B48" s="85" t="s">
        <v>87</v>
      </c>
      <c r="C48" s="86"/>
      <c r="D48" s="87"/>
      <c r="E48" s="56"/>
      <c r="F48" s="53"/>
      <c r="G48" s="53"/>
    </row>
    <row r="49" spans="1:7" s="28" customFormat="1" ht="12.75" customHeight="1">
      <c r="A49" s="77" t="s">
        <v>73</v>
      </c>
      <c r="B49" s="78" t="s">
        <v>280</v>
      </c>
      <c r="C49" s="79"/>
      <c r="D49" s="80"/>
      <c r="E49" s="63" t="s">
        <v>255</v>
      </c>
      <c r="F49" s="47">
        <f>F50+F51+F52+F53+F54+F55</f>
        <v>73507</v>
      </c>
      <c r="G49" s="47">
        <f>G50+G51+G52+G53+G54+G55</f>
        <v>66583</v>
      </c>
    </row>
    <row r="50" spans="1:7" s="28" customFormat="1" ht="12.75" customHeight="1">
      <c r="A50" s="81" t="s">
        <v>88</v>
      </c>
      <c r="B50" s="88"/>
      <c r="C50" s="89" t="s">
        <v>89</v>
      </c>
      <c r="D50" s="90"/>
      <c r="E50" s="56"/>
      <c r="F50" s="53"/>
      <c r="G50" s="53"/>
    </row>
    <row r="51" spans="1:7" s="28" customFormat="1" ht="12.75" customHeight="1">
      <c r="A51" s="91" t="s">
        <v>90</v>
      </c>
      <c r="B51" s="64"/>
      <c r="C51" s="65" t="s">
        <v>91</v>
      </c>
      <c r="D51" s="92"/>
      <c r="E51" s="93"/>
      <c r="F51" s="94"/>
      <c r="G51" s="94"/>
    </row>
    <row r="52" spans="1:7" s="28" customFormat="1" ht="12.75" customHeight="1">
      <c r="A52" s="81" t="s">
        <v>92</v>
      </c>
      <c r="B52" s="64"/>
      <c r="C52" s="65" t="s">
        <v>93</v>
      </c>
      <c r="D52" s="66"/>
      <c r="E52" s="56"/>
      <c r="F52" s="53"/>
      <c r="G52" s="53"/>
    </row>
    <row r="53" spans="1:7" s="28" customFormat="1" ht="12.75" customHeight="1">
      <c r="A53" s="81" t="s">
        <v>94</v>
      </c>
      <c r="B53" s="64"/>
      <c r="C53" s="169" t="s">
        <v>95</v>
      </c>
      <c r="D53" s="169"/>
      <c r="E53" s="56"/>
      <c r="F53" s="53"/>
      <c r="G53" s="53">
        <v>692</v>
      </c>
    </row>
    <row r="54" spans="1:7" s="28" customFormat="1" ht="12.75" customHeight="1">
      <c r="A54" s="81" t="s">
        <v>96</v>
      </c>
      <c r="B54" s="64"/>
      <c r="C54" s="65" t="s">
        <v>97</v>
      </c>
      <c r="D54" s="66"/>
      <c r="E54" s="56"/>
      <c r="F54" s="53">
        <v>73423</v>
      </c>
      <c r="G54" s="53">
        <v>65891</v>
      </c>
    </row>
    <row r="55" spans="1:7" s="28" customFormat="1" ht="12.75" customHeight="1">
      <c r="A55" s="81" t="s">
        <v>98</v>
      </c>
      <c r="B55" s="64"/>
      <c r="C55" s="65" t="s">
        <v>99</v>
      </c>
      <c r="D55" s="66"/>
      <c r="E55" s="56"/>
      <c r="F55" s="53">
        <v>84</v>
      </c>
      <c r="G55" s="53"/>
    </row>
    <row r="56" spans="1:7" s="28" customFormat="1" ht="12.75" customHeight="1">
      <c r="A56" s="84" t="s">
        <v>75</v>
      </c>
      <c r="B56" s="95" t="s">
        <v>100</v>
      </c>
      <c r="C56" s="95"/>
      <c r="D56" s="96"/>
      <c r="E56" s="56"/>
      <c r="F56" s="53"/>
      <c r="G56" s="53"/>
    </row>
    <row r="57" spans="1:7" s="28" customFormat="1" ht="12.75" customHeight="1">
      <c r="A57" s="84" t="s">
        <v>101</v>
      </c>
      <c r="B57" s="95" t="s">
        <v>102</v>
      </c>
      <c r="C57" s="95"/>
      <c r="D57" s="96"/>
      <c r="E57" s="56" t="s">
        <v>256</v>
      </c>
      <c r="F57" s="53">
        <v>2102</v>
      </c>
      <c r="G57" s="53">
        <v>880</v>
      </c>
    </row>
    <row r="58" spans="1:7" s="28" customFormat="1" ht="12.75" customHeight="1">
      <c r="A58" s="97"/>
      <c r="B58" s="98" t="s">
        <v>103</v>
      </c>
      <c r="C58" s="99"/>
      <c r="D58" s="100"/>
      <c r="E58" s="101"/>
      <c r="F58" s="102">
        <f>SUM(F20+F40+F41)</f>
        <v>1264197</v>
      </c>
      <c r="G58" s="102">
        <f>G20+G40+G41</f>
        <v>1270611</v>
      </c>
    </row>
    <row r="59" spans="1:7" s="28" customFormat="1" ht="12.75" customHeight="1">
      <c r="A59" s="103" t="s">
        <v>104</v>
      </c>
      <c r="B59" s="104" t="s">
        <v>105</v>
      </c>
      <c r="C59" s="104"/>
      <c r="D59" s="105"/>
      <c r="E59" s="106" t="s">
        <v>257</v>
      </c>
      <c r="F59" s="107">
        <f>F60+F61+F62+F63</f>
        <v>1188425</v>
      </c>
      <c r="G59" s="107">
        <f>G60+G61+G62+G63</f>
        <v>1204016</v>
      </c>
    </row>
    <row r="60" spans="1:7" s="28" customFormat="1" ht="12.75" customHeight="1">
      <c r="A60" s="67" t="s">
        <v>40</v>
      </c>
      <c r="B60" s="68" t="s">
        <v>106</v>
      </c>
      <c r="C60" s="68"/>
      <c r="D60" s="56"/>
      <c r="E60" s="56" t="s">
        <v>258</v>
      </c>
      <c r="F60" s="53">
        <v>273985</v>
      </c>
      <c r="G60" s="53">
        <v>276650</v>
      </c>
    </row>
    <row r="61" spans="1:7" s="28" customFormat="1" ht="12.75" customHeight="1">
      <c r="A61" s="108" t="s">
        <v>52</v>
      </c>
      <c r="B61" s="109" t="s">
        <v>107</v>
      </c>
      <c r="C61" s="110"/>
      <c r="D61" s="111"/>
      <c r="E61" s="112" t="s">
        <v>259</v>
      </c>
      <c r="F61" s="113">
        <v>914149</v>
      </c>
      <c r="G61" s="113">
        <v>923427</v>
      </c>
    </row>
    <row r="62" spans="1:7" s="28" customFormat="1" ht="12.75" customHeight="1">
      <c r="A62" s="67" t="s">
        <v>73</v>
      </c>
      <c r="B62" s="180" t="s">
        <v>108</v>
      </c>
      <c r="C62" s="180"/>
      <c r="D62" s="180"/>
      <c r="E62" s="56"/>
      <c r="F62" s="53">
        <v>74</v>
      </c>
      <c r="G62" s="53">
        <v>0</v>
      </c>
    </row>
    <row r="63" spans="1:7" s="28" customFormat="1" ht="12.75" customHeight="1">
      <c r="A63" s="67" t="s">
        <v>109</v>
      </c>
      <c r="B63" s="68" t="s">
        <v>110</v>
      </c>
      <c r="C63" s="49"/>
      <c r="D63" s="114"/>
      <c r="E63" s="56" t="s">
        <v>260</v>
      </c>
      <c r="F63" s="53">
        <v>217</v>
      </c>
      <c r="G63" s="53">
        <v>3939</v>
      </c>
    </row>
    <row r="64" spans="1:7" s="28" customFormat="1" ht="12.75" customHeight="1">
      <c r="A64" s="37" t="s">
        <v>111</v>
      </c>
      <c r="B64" s="38" t="s">
        <v>112</v>
      </c>
      <c r="C64" s="39"/>
      <c r="D64" s="40"/>
      <c r="E64" s="63" t="s">
        <v>261</v>
      </c>
      <c r="F64" s="42">
        <f>F65+F69</f>
        <v>58352</v>
      </c>
      <c r="G64" s="42">
        <f>G65+G69</f>
        <v>60272</v>
      </c>
    </row>
    <row r="65" spans="1:7" s="28" customFormat="1" ht="12.75" customHeight="1">
      <c r="A65" s="43" t="s">
        <v>40</v>
      </c>
      <c r="B65" s="44" t="s">
        <v>113</v>
      </c>
      <c r="C65" s="115"/>
      <c r="D65" s="116"/>
      <c r="E65" s="63"/>
      <c r="F65" s="47">
        <f>F66+F67+F68</f>
        <v>0</v>
      </c>
      <c r="G65" s="47">
        <f>G66+G67+G68</f>
        <v>0</v>
      </c>
    </row>
    <row r="66" spans="1:7" s="28" customFormat="1" ht="12.75">
      <c r="A66" s="48" t="s">
        <v>42</v>
      </c>
      <c r="B66" s="117"/>
      <c r="C66" s="50" t="s">
        <v>114</v>
      </c>
      <c r="D66" s="118"/>
      <c r="E66" s="56"/>
      <c r="F66" s="53"/>
      <c r="G66" s="53"/>
    </row>
    <row r="67" spans="1:7" s="28" customFormat="1" ht="12.75" customHeight="1">
      <c r="A67" s="48" t="s">
        <v>44</v>
      </c>
      <c r="B67" s="49"/>
      <c r="C67" s="50" t="s">
        <v>115</v>
      </c>
      <c r="D67" s="54"/>
      <c r="E67" s="56"/>
      <c r="F67" s="53"/>
      <c r="G67" s="53"/>
    </row>
    <row r="68" spans="1:7" s="28" customFormat="1" ht="12.75" customHeight="1">
      <c r="A68" s="48" t="s">
        <v>116</v>
      </c>
      <c r="B68" s="49"/>
      <c r="C68" s="50" t="s">
        <v>117</v>
      </c>
      <c r="D68" s="54"/>
      <c r="E68" s="55"/>
      <c r="F68" s="53"/>
      <c r="G68" s="53"/>
    </row>
    <row r="69" spans="1:7" s="124" customFormat="1" ht="12.75" customHeight="1">
      <c r="A69" s="77" t="s">
        <v>52</v>
      </c>
      <c r="B69" s="119" t="s">
        <v>118</v>
      </c>
      <c r="C69" s="120"/>
      <c r="D69" s="121"/>
      <c r="E69" s="122"/>
      <c r="F69" s="123">
        <f>F70+F71+F72+F73+F74+F75+F78+F79+F80+F81+F82+F83</f>
        <v>58352</v>
      </c>
      <c r="G69" s="123">
        <f>G70+G71+G72+G73+G74+G75+G78+G79+G80+G81+G82+G83</f>
        <v>60272</v>
      </c>
    </row>
    <row r="70" spans="1:7" s="28" customFormat="1" ht="12.75" customHeight="1">
      <c r="A70" s="48" t="s">
        <v>54</v>
      </c>
      <c r="B70" s="49"/>
      <c r="C70" s="50" t="s">
        <v>119</v>
      </c>
      <c r="D70" s="51"/>
      <c r="E70" s="56"/>
      <c r="F70" s="53"/>
      <c r="G70" s="53"/>
    </row>
    <row r="71" spans="1:7" s="28" customFormat="1" ht="12.75" customHeight="1">
      <c r="A71" s="48" t="s">
        <v>56</v>
      </c>
      <c r="B71" s="117"/>
      <c r="C71" s="50" t="s">
        <v>120</v>
      </c>
      <c r="D71" s="118"/>
      <c r="E71" s="56"/>
      <c r="F71" s="53"/>
      <c r="G71" s="53"/>
    </row>
    <row r="72" spans="1:7" s="28" customFormat="1" ht="12.75">
      <c r="A72" s="48" t="s">
        <v>58</v>
      </c>
      <c r="B72" s="117"/>
      <c r="C72" s="50" t="s">
        <v>121</v>
      </c>
      <c r="D72" s="118"/>
      <c r="E72" s="56"/>
      <c r="F72" s="53"/>
      <c r="G72" s="53"/>
    </row>
    <row r="73" spans="1:7" s="28" customFormat="1" ht="12.75">
      <c r="A73" s="125" t="s">
        <v>60</v>
      </c>
      <c r="B73" s="88"/>
      <c r="C73" s="126" t="s">
        <v>122</v>
      </c>
      <c r="D73" s="90"/>
      <c r="E73" s="56"/>
      <c r="F73" s="53"/>
      <c r="G73" s="53"/>
    </row>
    <row r="74" spans="1:7" s="28" customFormat="1" ht="12.75">
      <c r="A74" s="67" t="s">
        <v>62</v>
      </c>
      <c r="B74" s="58"/>
      <c r="C74" s="58" t="s">
        <v>123</v>
      </c>
      <c r="D74" s="51"/>
      <c r="E74" s="51"/>
      <c r="F74" s="53"/>
      <c r="G74" s="53"/>
    </row>
    <row r="75" spans="1:7" s="28" customFormat="1" ht="12.75" customHeight="1">
      <c r="A75" s="127" t="s">
        <v>64</v>
      </c>
      <c r="B75" s="120"/>
      <c r="C75" s="128" t="s">
        <v>124</v>
      </c>
      <c r="D75" s="129"/>
      <c r="E75" s="63"/>
      <c r="F75" s="47">
        <f>F76+F77</f>
        <v>0</v>
      </c>
      <c r="G75" s="47">
        <f>G76+G77</f>
        <v>0</v>
      </c>
    </row>
    <row r="76" spans="1:7" s="28" customFormat="1" ht="12.75" customHeight="1">
      <c r="A76" s="81" t="s">
        <v>125</v>
      </c>
      <c r="B76" s="64"/>
      <c r="C76" s="92"/>
      <c r="D76" s="66" t="s">
        <v>126</v>
      </c>
      <c r="E76" s="56"/>
      <c r="F76" s="53"/>
      <c r="G76" s="53"/>
    </row>
    <row r="77" spans="1:7" s="28" customFormat="1" ht="12.75" customHeight="1">
      <c r="A77" s="81" t="s">
        <v>127</v>
      </c>
      <c r="B77" s="64"/>
      <c r="C77" s="92"/>
      <c r="D77" s="66" t="s">
        <v>128</v>
      </c>
      <c r="E77" s="55"/>
      <c r="F77" s="53"/>
      <c r="G77" s="53"/>
    </row>
    <row r="78" spans="1:7" s="28" customFormat="1" ht="12.75" customHeight="1">
      <c r="A78" s="81" t="s">
        <v>66</v>
      </c>
      <c r="B78" s="86"/>
      <c r="C78" s="130" t="s">
        <v>129</v>
      </c>
      <c r="D78" s="131"/>
      <c r="E78" s="55"/>
      <c r="F78" s="53"/>
      <c r="G78" s="53"/>
    </row>
    <row r="79" spans="1:7" s="28" customFormat="1" ht="12.75" customHeight="1">
      <c r="A79" s="81" t="s">
        <v>68</v>
      </c>
      <c r="B79" s="132"/>
      <c r="C79" s="65" t="s">
        <v>130</v>
      </c>
      <c r="D79" s="133"/>
      <c r="E79" s="56"/>
      <c r="F79" s="53"/>
      <c r="G79" s="53"/>
    </row>
    <row r="80" spans="1:7" s="28" customFormat="1" ht="12.75" customHeight="1">
      <c r="A80" s="81" t="s">
        <v>70</v>
      </c>
      <c r="B80" s="49"/>
      <c r="C80" s="50" t="s">
        <v>131</v>
      </c>
      <c r="D80" s="54"/>
      <c r="E80" s="56" t="s">
        <v>262</v>
      </c>
      <c r="F80" s="53">
        <v>2281</v>
      </c>
      <c r="G80" s="53">
        <v>999</v>
      </c>
    </row>
    <row r="81" spans="1:7" s="28" customFormat="1" ht="12.75" customHeight="1">
      <c r="A81" s="81" t="s">
        <v>71</v>
      </c>
      <c r="B81" s="49"/>
      <c r="C81" s="50" t="s">
        <v>132</v>
      </c>
      <c r="D81" s="54"/>
      <c r="E81" s="56" t="s">
        <v>263</v>
      </c>
      <c r="F81" s="53">
        <v>36558</v>
      </c>
      <c r="G81" s="53">
        <v>248</v>
      </c>
    </row>
    <row r="82" spans="1:7" s="28" customFormat="1" ht="12.75" customHeight="1">
      <c r="A82" s="48" t="s">
        <v>133</v>
      </c>
      <c r="B82" s="64"/>
      <c r="C82" s="65" t="s">
        <v>134</v>
      </c>
      <c r="D82" s="66"/>
      <c r="E82" s="56" t="s">
        <v>264</v>
      </c>
      <c r="F82" s="53">
        <v>19513</v>
      </c>
      <c r="G82" s="53">
        <v>59025</v>
      </c>
    </row>
    <row r="83" spans="1:7" s="28" customFormat="1" ht="12.75" customHeight="1">
      <c r="A83" s="48" t="s">
        <v>135</v>
      </c>
      <c r="B83" s="49"/>
      <c r="C83" s="50" t="s">
        <v>136</v>
      </c>
      <c r="D83" s="54"/>
      <c r="E83" s="55"/>
      <c r="F83" s="53"/>
      <c r="G83" s="53"/>
    </row>
    <row r="84" spans="1:7" s="28" customFormat="1" ht="12.75" customHeight="1">
      <c r="A84" s="37" t="s">
        <v>137</v>
      </c>
      <c r="B84" s="104" t="s">
        <v>138</v>
      </c>
      <c r="C84" s="134"/>
      <c r="D84" s="135"/>
      <c r="E84" s="136" t="s">
        <v>265</v>
      </c>
      <c r="F84" s="42">
        <v>17420</v>
      </c>
      <c r="G84" s="42">
        <f>G85+G86+G89+G90</f>
        <v>9323</v>
      </c>
    </row>
    <row r="85" spans="1:7" s="28" customFormat="1" ht="12.75" customHeight="1">
      <c r="A85" s="67" t="s">
        <v>40</v>
      </c>
      <c r="B85" s="68" t="s">
        <v>139</v>
      </c>
      <c r="C85" s="49"/>
      <c r="D85" s="114"/>
      <c r="E85" s="55"/>
      <c r="F85" s="53"/>
      <c r="G85" s="53"/>
    </row>
    <row r="86" spans="1:7" s="28" customFormat="1" ht="12.75" customHeight="1">
      <c r="A86" s="43" t="s">
        <v>52</v>
      </c>
      <c r="B86" s="44" t="s">
        <v>140</v>
      </c>
      <c r="C86" s="115"/>
      <c r="D86" s="116"/>
      <c r="E86" s="63"/>
      <c r="F86" s="47">
        <f>F87+F88</f>
        <v>0</v>
      </c>
      <c r="G86" s="47">
        <f>G87+G88</f>
        <v>0</v>
      </c>
    </row>
    <row r="87" spans="1:7" s="28" customFormat="1" ht="12.75" customHeight="1">
      <c r="A87" s="48" t="s">
        <v>54</v>
      </c>
      <c r="B87" s="49"/>
      <c r="C87" s="50" t="s">
        <v>141</v>
      </c>
      <c r="D87" s="54"/>
      <c r="E87" s="56"/>
      <c r="F87" s="53"/>
      <c r="G87" s="53"/>
    </row>
    <row r="88" spans="1:7" s="28" customFormat="1" ht="12.75" customHeight="1">
      <c r="A88" s="48" t="s">
        <v>56</v>
      </c>
      <c r="B88" s="49"/>
      <c r="C88" s="50" t="s">
        <v>142</v>
      </c>
      <c r="D88" s="54"/>
      <c r="E88" s="56"/>
      <c r="F88" s="53"/>
      <c r="G88" s="53"/>
    </row>
    <row r="89" spans="1:7" s="28" customFormat="1" ht="12.75" customHeight="1">
      <c r="A89" s="84" t="s">
        <v>73</v>
      </c>
      <c r="B89" s="92" t="s">
        <v>143</v>
      </c>
      <c r="C89" s="92"/>
      <c r="D89" s="83"/>
      <c r="E89" s="56"/>
      <c r="F89" s="53"/>
      <c r="G89" s="53"/>
    </row>
    <row r="90" spans="1:7" s="28" customFormat="1" ht="12.75" customHeight="1">
      <c r="A90" s="59" t="s">
        <v>75</v>
      </c>
      <c r="B90" s="60" t="s">
        <v>144</v>
      </c>
      <c r="C90" s="61"/>
      <c r="D90" s="62"/>
      <c r="E90" s="63"/>
      <c r="F90" s="47">
        <v>17420</v>
      </c>
      <c r="G90" s="47">
        <f>G91+G92</f>
        <v>9323</v>
      </c>
    </row>
    <row r="91" spans="1:7" s="28" customFormat="1" ht="12.75" customHeight="1">
      <c r="A91" s="137" t="s">
        <v>145</v>
      </c>
      <c r="B91" s="39"/>
      <c r="C91" s="138" t="s">
        <v>146</v>
      </c>
      <c r="D91" s="139"/>
      <c r="E91" s="136" t="s">
        <v>266</v>
      </c>
      <c r="F91" s="47">
        <v>8097</v>
      </c>
      <c r="G91" s="47">
        <v>5035</v>
      </c>
    </row>
    <row r="92" spans="1:7" s="28" customFormat="1" ht="12.75" customHeight="1">
      <c r="A92" s="137" t="s">
        <v>147</v>
      </c>
      <c r="B92" s="39"/>
      <c r="C92" s="138" t="s">
        <v>148</v>
      </c>
      <c r="D92" s="139"/>
      <c r="E92" s="136" t="s">
        <v>267</v>
      </c>
      <c r="F92" s="47">
        <v>9323</v>
      </c>
      <c r="G92" s="47">
        <v>4288</v>
      </c>
    </row>
    <row r="93" spans="1:7" s="28" customFormat="1" ht="12.75" customHeight="1">
      <c r="A93" s="35" t="s">
        <v>149</v>
      </c>
      <c r="B93" s="140" t="s">
        <v>150</v>
      </c>
      <c r="C93" s="141"/>
      <c r="D93" s="141"/>
      <c r="E93" s="55"/>
      <c r="F93" s="72"/>
      <c r="G93" s="72"/>
    </row>
    <row r="94" spans="1:7" s="28" customFormat="1" ht="25.5" customHeight="1">
      <c r="A94" s="37"/>
      <c r="B94" s="181" t="s">
        <v>151</v>
      </c>
      <c r="C94" s="181"/>
      <c r="D94" s="181"/>
      <c r="E94" s="142"/>
      <c r="F94" s="42">
        <v>1264197</v>
      </c>
      <c r="G94" s="42">
        <v>1270611</v>
      </c>
    </row>
    <row r="95" spans="1:7" s="28" customFormat="1" ht="12.75">
      <c r="A95" s="143"/>
      <c r="B95" s="144"/>
      <c r="C95" s="144"/>
      <c r="D95" s="144"/>
      <c r="E95" s="144"/>
      <c r="F95" s="25"/>
      <c r="G95" s="25"/>
    </row>
    <row r="96" spans="1:7" s="28" customFormat="1" ht="12.75" customHeight="1">
      <c r="A96" s="182" t="s">
        <v>275</v>
      </c>
      <c r="B96" s="182"/>
      <c r="C96" s="182"/>
      <c r="D96" s="182"/>
      <c r="E96" s="182"/>
      <c r="F96" s="183" t="s">
        <v>274</v>
      </c>
      <c r="G96" s="183"/>
    </row>
    <row r="97" spans="1:7" s="28" customFormat="1" ht="12.75" customHeight="1">
      <c r="A97" s="173" t="s">
        <v>281</v>
      </c>
      <c r="B97" s="173"/>
      <c r="C97" s="173"/>
      <c r="D97" s="173"/>
      <c r="E97" s="173"/>
      <c r="F97" s="173" t="s">
        <v>152</v>
      </c>
      <c r="G97" s="173"/>
    </row>
    <row r="98" spans="1:7" s="28" customFormat="1" ht="46.5" customHeight="1">
      <c r="A98" s="145"/>
      <c r="B98" s="145"/>
      <c r="C98" s="145"/>
      <c r="D98" s="165" t="s">
        <v>284</v>
      </c>
      <c r="E98" s="29"/>
      <c r="F98" s="146" t="s">
        <v>249</v>
      </c>
      <c r="G98" s="146" t="s">
        <v>250</v>
      </c>
    </row>
    <row r="99" s="28" customFormat="1" ht="12.75">
      <c r="E99" s="25"/>
    </row>
    <row r="100" s="28" customFormat="1" ht="12.75">
      <c r="E100" s="25"/>
    </row>
    <row r="101" s="28" customFormat="1" ht="12.75">
      <c r="E101" s="25"/>
    </row>
    <row r="102" s="28" customFormat="1" ht="12.75">
      <c r="E102" s="25"/>
    </row>
    <row r="103" s="28" customFormat="1" ht="12.75">
      <c r="E103" s="25"/>
    </row>
    <row r="104" s="28" customFormat="1" ht="12.75">
      <c r="E104" s="25"/>
    </row>
    <row r="105" s="28" customFormat="1" ht="12.75">
      <c r="E105" s="25"/>
    </row>
    <row r="106" s="28" customFormat="1" ht="12.75">
      <c r="E106" s="25"/>
    </row>
    <row r="107" s="28" customFormat="1" ht="12.75">
      <c r="E107" s="25"/>
    </row>
    <row r="108" s="28" customFormat="1" ht="12.75">
      <c r="E108" s="25"/>
    </row>
    <row r="109" s="28" customFormat="1" ht="12.75">
      <c r="E109" s="25"/>
    </row>
    <row r="110" s="28" customFormat="1" ht="12.75">
      <c r="E110" s="25"/>
    </row>
    <row r="111" s="28" customFormat="1" ht="12.75">
      <c r="E111" s="25"/>
    </row>
    <row r="112" s="28" customFormat="1" ht="12.75">
      <c r="E112" s="25"/>
    </row>
    <row r="113" s="28" customFormat="1" ht="12.75">
      <c r="E113" s="25"/>
    </row>
    <row r="114" s="28" customFormat="1" ht="12.75">
      <c r="E114" s="25"/>
    </row>
    <row r="115" s="28" customFormat="1" ht="12.75">
      <c r="E115" s="25"/>
    </row>
    <row r="116" s="28" customFormat="1" ht="12.75">
      <c r="E116" s="25"/>
    </row>
    <row r="117" s="28" customFormat="1" ht="12.75">
      <c r="E117" s="25"/>
    </row>
    <row r="118" s="28" customFormat="1" ht="12.75">
      <c r="E118" s="25"/>
    </row>
    <row r="119" s="28" customFormat="1" ht="12.75">
      <c r="E119" s="25"/>
    </row>
    <row r="120" s="28" customFormat="1" ht="12.75">
      <c r="E120" s="25"/>
    </row>
    <row r="121" s="28" customFormat="1" ht="12.75">
      <c r="E121" s="25"/>
    </row>
  </sheetData>
  <sheetProtection/>
  <mergeCells count="22">
    <mergeCell ref="A97:E97"/>
    <mergeCell ref="F97:G97"/>
    <mergeCell ref="B62:D62"/>
    <mergeCell ref="B94:D94"/>
    <mergeCell ref="A96:E96"/>
    <mergeCell ref="F96:G96"/>
    <mergeCell ref="A13:G13"/>
    <mergeCell ref="A14:G14"/>
    <mergeCell ref="A16:G16"/>
    <mergeCell ref="A17:G17"/>
    <mergeCell ref="D18:G18"/>
    <mergeCell ref="B19:D19"/>
    <mergeCell ref="C47:D47"/>
    <mergeCell ref="C53:D53"/>
    <mergeCell ref="E2:G2"/>
    <mergeCell ref="E3:G3"/>
    <mergeCell ref="A5:G6"/>
    <mergeCell ref="A7:G7"/>
    <mergeCell ref="A8:G8"/>
    <mergeCell ref="A9:G9"/>
    <mergeCell ref="A10:G11"/>
    <mergeCell ref="A12:E12"/>
  </mergeCells>
  <printOptions/>
  <pageMargins left="0.35433070866141736" right="0.75" top="0.5905511811023623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2"/>
  <sheetViews>
    <sheetView tabSelected="1" zoomScalePageLayoutView="0" workbookViewId="0" topLeftCell="A1">
      <selection activeCell="L43" sqref="L43"/>
    </sheetView>
  </sheetViews>
  <sheetFormatPr defaultColWidth="9.140625" defaultRowHeight="12.75"/>
  <cols>
    <col min="1" max="1" width="5.57421875" style="12" customWidth="1"/>
    <col min="2" max="2" width="0" style="12" hidden="1" customWidth="1"/>
    <col min="3" max="3" width="30.140625" style="12" customWidth="1"/>
    <col min="4" max="4" width="18.28125" style="12" customWidth="1"/>
    <col min="5" max="5" width="0" style="12" hidden="1" customWidth="1"/>
    <col min="6" max="6" width="4.140625" style="12" customWidth="1"/>
    <col min="7" max="7" width="7.57421875" style="12" customWidth="1"/>
    <col min="8" max="8" width="10.8515625" style="12" customWidth="1"/>
    <col min="9" max="9" width="11.421875" style="12" customWidth="1"/>
    <col min="10" max="16384" width="9.140625" style="12" customWidth="1"/>
  </cols>
  <sheetData>
    <row r="1" spans="7:8" ht="12.75">
      <c r="G1" s="1"/>
      <c r="H1" s="1"/>
    </row>
    <row r="2" spans="4:9" ht="15.75">
      <c r="D2" s="2"/>
      <c r="G2" s="12" t="s">
        <v>153</v>
      </c>
      <c r="H2" s="3"/>
      <c r="I2" s="3"/>
    </row>
    <row r="3" spans="7:9" ht="15.75">
      <c r="G3" s="12" t="s">
        <v>26</v>
      </c>
      <c r="H3" s="3"/>
      <c r="I3" s="3"/>
    </row>
    <row r="5" spans="1:9" ht="15.75">
      <c r="A5" s="186" t="s">
        <v>154</v>
      </c>
      <c r="B5" s="186"/>
      <c r="C5" s="186"/>
      <c r="D5" s="186"/>
      <c r="E5" s="186"/>
      <c r="F5" s="186"/>
      <c r="G5" s="186"/>
      <c r="H5" s="186"/>
      <c r="I5" s="186"/>
    </row>
    <row r="6" spans="1:9" ht="15.75">
      <c r="A6" s="187" t="s">
        <v>155</v>
      </c>
      <c r="B6" s="187"/>
      <c r="C6" s="187"/>
      <c r="D6" s="187"/>
      <c r="E6" s="187"/>
      <c r="F6" s="187"/>
      <c r="G6" s="187"/>
      <c r="H6" s="187"/>
      <c r="I6" s="187"/>
    </row>
    <row r="7" spans="1:9" ht="15.75">
      <c r="A7" s="186" t="s">
        <v>245</v>
      </c>
      <c r="B7" s="188"/>
      <c r="C7" s="188"/>
      <c r="D7" s="188"/>
      <c r="E7" s="188"/>
      <c r="F7" s="188"/>
      <c r="G7" s="188"/>
      <c r="H7" s="188"/>
      <c r="I7" s="188"/>
    </row>
    <row r="8" spans="1:9" ht="15">
      <c r="A8" s="185" t="s">
        <v>156</v>
      </c>
      <c r="B8" s="185"/>
      <c r="C8" s="185"/>
      <c r="D8" s="185"/>
      <c r="E8" s="185"/>
      <c r="F8" s="185"/>
      <c r="G8" s="185"/>
      <c r="H8" s="185"/>
      <c r="I8" s="185"/>
    </row>
    <row r="9" spans="1:9" ht="14.25">
      <c r="A9" s="184" t="s">
        <v>246</v>
      </c>
      <c r="B9" s="184"/>
      <c r="C9" s="184"/>
      <c r="D9" s="184"/>
      <c r="E9" s="184"/>
      <c r="F9" s="184"/>
      <c r="G9" s="184"/>
      <c r="H9" s="184"/>
      <c r="I9" s="184"/>
    </row>
    <row r="10" spans="1:9" ht="15">
      <c r="A10" s="185" t="s">
        <v>157</v>
      </c>
      <c r="B10" s="185"/>
      <c r="C10" s="185"/>
      <c r="D10" s="185"/>
      <c r="E10" s="185"/>
      <c r="F10" s="185"/>
      <c r="G10" s="185"/>
      <c r="H10" s="185"/>
      <c r="I10" s="185"/>
    </row>
    <row r="11" spans="1:9" ht="15">
      <c r="A11" s="185" t="s">
        <v>158</v>
      </c>
      <c r="B11" s="185"/>
      <c r="C11" s="185"/>
      <c r="D11" s="185"/>
      <c r="E11" s="185"/>
      <c r="F11" s="185"/>
      <c r="G11" s="185"/>
      <c r="H11" s="185"/>
      <c r="I11" s="185"/>
    </row>
    <row r="12" spans="1:9" ht="15">
      <c r="A12" s="189"/>
      <c r="B12" s="189"/>
      <c r="C12" s="189"/>
      <c r="D12" s="189"/>
      <c r="E12" s="189"/>
      <c r="F12" s="189"/>
      <c r="G12" s="189"/>
      <c r="H12" s="189"/>
      <c r="I12" s="189"/>
    </row>
    <row r="13" spans="1:9" ht="14.25">
      <c r="A13" s="184" t="s">
        <v>159</v>
      </c>
      <c r="B13" s="184"/>
      <c r="C13" s="184"/>
      <c r="D13" s="184"/>
      <c r="E13" s="184"/>
      <c r="F13" s="184"/>
      <c r="G13" s="184"/>
      <c r="H13" s="184"/>
      <c r="I13" s="184"/>
    </row>
    <row r="14" spans="1:9" ht="15">
      <c r="A14" s="185"/>
      <c r="B14" s="185"/>
      <c r="C14" s="185"/>
      <c r="D14" s="185"/>
      <c r="E14" s="185"/>
      <c r="F14" s="185"/>
      <c r="G14" s="185"/>
      <c r="H14" s="185"/>
      <c r="I14" s="185"/>
    </row>
    <row r="15" spans="1:9" ht="14.25">
      <c r="A15" s="184" t="s">
        <v>285</v>
      </c>
      <c r="B15" s="184"/>
      <c r="C15" s="184"/>
      <c r="D15" s="184"/>
      <c r="E15" s="184"/>
      <c r="F15" s="184"/>
      <c r="G15" s="184"/>
      <c r="H15" s="184"/>
      <c r="I15" s="184"/>
    </row>
    <row r="16" spans="1:9" ht="9.75" customHeight="1">
      <c r="A16" s="16"/>
      <c r="B16" s="14"/>
      <c r="C16" s="14"/>
      <c r="D16" s="14"/>
      <c r="E16" s="14"/>
      <c r="F16" s="14"/>
      <c r="G16" s="14"/>
      <c r="H16" s="14"/>
      <c r="I16" s="14"/>
    </row>
    <row r="17" spans="1:9" ht="15">
      <c r="A17" s="185" t="s">
        <v>287</v>
      </c>
      <c r="B17" s="185"/>
      <c r="C17" s="185"/>
      <c r="D17" s="185"/>
      <c r="E17" s="185"/>
      <c r="F17" s="185"/>
      <c r="G17" s="185"/>
      <c r="H17" s="185"/>
      <c r="I17" s="185"/>
    </row>
    <row r="18" spans="1:9" ht="15">
      <c r="A18" s="185" t="s">
        <v>31</v>
      </c>
      <c r="B18" s="185"/>
      <c r="C18" s="185"/>
      <c r="D18" s="185"/>
      <c r="E18" s="185"/>
      <c r="F18" s="185"/>
      <c r="G18" s="185"/>
      <c r="H18" s="185"/>
      <c r="I18" s="185"/>
    </row>
    <row r="19" spans="1:9" s="14" customFormat="1" ht="15" customHeight="1">
      <c r="A19" s="192" t="s">
        <v>32</v>
      </c>
      <c r="B19" s="192"/>
      <c r="C19" s="192"/>
      <c r="D19" s="192"/>
      <c r="E19" s="192"/>
      <c r="F19" s="192"/>
      <c r="G19" s="192"/>
      <c r="H19" s="192"/>
      <c r="I19" s="192"/>
    </row>
    <row r="20" spans="1:9" s="11" customFormat="1" ht="58.5" customHeight="1">
      <c r="A20" s="193" t="s">
        <v>33</v>
      </c>
      <c r="B20" s="193"/>
      <c r="C20" s="193" t="s">
        <v>34</v>
      </c>
      <c r="D20" s="193"/>
      <c r="E20" s="193"/>
      <c r="F20" s="193"/>
      <c r="G20" s="13" t="s">
        <v>160</v>
      </c>
      <c r="H20" s="4" t="s">
        <v>161</v>
      </c>
      <c r="I20" s="4" t="s">
        <v>162</v>
      </c>
    </row>
    <row r="21" spans="1:9" ht="15.75" customHeight="1">
      <c r="A21" s="20" t="s">
        <v>38</v>
      </c>
      <c r="B21" s="18" t="s">
        <v>163</v>
      </c>
      <c r="C21" s="194" t="s">
        <v>163</v>
      </c>
      <c r="D21" s="194"/>
      <c r="E21" s="194"/>
      <c r="F21" s="194"/>
      <c r="G21" s="18" t="s">
        <v>251</v>
      </c>
      <c r="H21" s="18">
        <f>H22+H27+H28</f>
        <v>480226</v>
      </c>
      <c r="I21" s="18">
        <f>I22+I27+I28</f>
        <v>411673</v>
      </c>
    </row>
    <row r="22" spans="1:9" ht="15.75" customHeight="1">
      <c r="A22" s="19" t="s">
        <v>40</v>
      </c>
      <c r="B22" s="21" t="s">
        <v>164</v>
      </c>
      <c r="C22" s="195" t="s">
        <v>164</v>
      </c>
      <c r="D22" s="195"/>
      <c r="E22" s="195"/>
      <c r="F22" s="195"/>
      <c r="G22" s="21" t="s">
        <v>268</v>
      </c>
      <c r="H22" s="22">
        <f>H23+H24+H25+H26</f>
        <v>444953</v>
      </c>
      <c r="I22" s="22">
        <f>I23+I24+I25+I26</f>
        <v>383747</v>
      </c>
    </row>
    <row r="23" spans="1:9" ht="15.75" customHeight="1">
      <c r="A23" s="7" t="s">
        <v>165</v>
      </c>
      <c r="B23" s="8" t="s">
        <v>106</v>
      </c>
      <c r="C23" s="196" t="s">
        <v>106</v>
      </c>
      <c r="D23" s="196"/>
      <c r="E23" s="196"/>
      <c r="F23" s="196"/>
      <c r="G23" s="8" t="s">
        <v>269</v>
      </c>
      <c r="H23" s="23">
        <v>10386</v>
      </c>
      <c r="I23" s="7">
        <v>6280</v>
      </c>
    </row>
    <row r="24" spans="1:9" ht="15.75" customHeight="1">
      <c r="A24" s="7" t="s">
        <v>166</v>
      </c>
      <c r="B24" s="10" t="s">
        <v>167</v>
      </c>
      <c r="C24" s="190" t="s">
        <v>167</v>
      </c>
      <c r="D24" s="190"/>
      <c r="E24" s="190"/>
      <c r="F24" s="190"/>
      <c r="G24" s="10" t="s">
        <v>270</v>
      </c>
      <c r="H24" s="10">
        <v>404945</v>
      </c>
      <c r="I24" s="7">
        <v>359229</v>
      </c>
    </row>
    <row r="25" spans="1:9" ht="15.75" customHeight="1">
      <c r="A25" s="7" t="s">
        <v>168</v>
      </c>
      <c r="B25" s="8" t="s">
        <v>169</v>
      </c>
      <c r="C25" s="190" t="s">
        <v>169</v>
      </c>
      <c r="D25" s="190"/>
      <c r="E25" s="190"/>
      <c r="F25" s="190"/>
      <c r="G25" s="8" t="s">
        <v>271</v>
      </c>
      <c r="H25" s="10">
        <v>799</v>
      </c>
      <c r="I25" s="7">
        <v>576</v>
      </c>
    </row>
    <row r="26" spans="1:9" ht="15.75" customHeight="1">
      <c r="A26" s="7" t="s">
        <v>170</v>
      </c>
      <c r="B26" s="10" t="s">
        <v>171</v>
      </c>
      <c r="C26" s="190" t="s">
        <v>171</v>
      </c>
      <c r="D26" s="190"/>
      <c r="E26" s="190"/>
      <c r="F26" s="190"/>
      <c r="G26" s="10" t="s">
        <v>276</v>
      </c>
      <c r="H26" s="10">
        <v>28823</v>
      </c>
      <c r="I26" s="7">
        <v>17662</v>
      </c>
    </row>
    <row r="27" spans="1:9" ht="15.75" customHeight="1">
      <c r="A27" s="7" t="s">
        <v>52</v>
      </c>
      <c r="B27" s="8" t="s">
        <v>172</v>
      </c>
      <c r="C27" s="190" t="s">
        <v>172</v>
      </c>
      <c r="D27" s="190"/>
      <c r="E27" s="190"/>
      <c r="F27" s="190"/>
      <c r="G27" s="8"/>
      <c r="H27" s="10"/>
      <c r="I27" s="7"/>
    </row>
    <row r="28" spans="1:9" ht="15.75" customHeight="1">
      <c r="A28" s="19" t="s">
        <v>73</v>
      </c>
      <c r="B28" s="21" t="s">
        <v>173</v>
      </c>
      <c r="C28" s="191" t="s">
        <v>173</v>
      </c>
      <c r="D28" s="191"/>
      <c r="E28" s="191"/>
      <c r="F28" s="191"/>
      <c r="G28" s="21" t="s">
        <v>272</v>
      </c>
      <c r="H28" s="22">
        <f>H29+H30</f>
        <v>35273</v>
      </c>
      <c r="I28" s="22">
        <f>I29+I30</f>
        <v>27926</v>
      </c>
    </row>
    <row r="29" spans="1:9" ht="15.75" customHeight="1">
      <c r="A29" s="7" t="s">
        <v>174</v>
      </c>
      <c r="B29" s="10" t="s">
        <v>175</v>
      </c>
      <c r="C29" s="190" t="s">
        <v>175</v>
      </c>
      <c r="D29" s="190"/>
      <c r="E29" s="190"/>
      <c r="F29" s="190"/>
      <c r="G29" s="10"/>
      <c r="H29" s="10">
        <v>35273</v>
      </c>
      <c r="I29" s="7">
        <v>27926</v>
      </c>
    </row>
    <row r="30" spans="1:9" ht="15.75" customHeight="1">
      <c r="A30" s="7" t="s">
        <v>176</v>
      </c>
      <c r="B30" s="10" t="s">
        <v>177</v>
      </c>
      <c r="C30" s="190" t="s">
        <v>177</v>
      </c>
      <c r="D30" s="190"/>
      <c r="E30" s="190"/>
      <c r="F30" s="190"/>
      <c r="G30" s="10"/>
      <c r="H30" s="10"/>
      <c r="I30" s="5"/>
    </row>
    <row r="31" spans="1:9" ht="15.75" customHeight="1">
      <c r="A31" s="20" t="s">
        <v>77</v>
      </c>
      <c r="B31" s="18" t="s">
        <v>178</v>
      </c>
      <c r="C31" s="194" t="s">
        <v>178</v>
      </c>
      <c r="D31" s="194"/>
      <c r="E31" s="194"/>
      <c r="F31" s="194"/>
      <c r="G31" s="18" t="s">
        <v>252</v>
      </c>
      <c r="H31" s="18">
        <f>SUM(H32:H45)</f>
        <v>472129</v>
      </c>
      <c r="I31" s="18">
        <f>SUM(I32:I45)</f>
        <v>407452</v>
      </c>
    </row>
    <row r="32" spans="1:9" ht="15.75" customHeight="1">
      <c r="A32" s="7" t="s">
        <v>40</v>
      </c>
      <c r="B32" s="8" t="s">
        <v>179</v>
      </c>
      <c r="C32" s="190" t="s">
        <v>180</v>
      </c>
      <c r="D32" s="190"/>
      <c r="E32" s="190"/>
      <c r="F32" s="190"/>
      <c r="G32" s="8"/>
      <c r="H32" s="10">
        <v>331642</v>
      </c>
      <c r="I32" s="7">
        <v>291882</v>
      </c>
    </row>
    <row r="33" spans="1:9" ht="15.75" customHeight="1">
      <c r="A33" s="7" t="s">
        <v>52</v>
      </c>
      <c r="B33" s="8" t="s">
        <v>181</v>
      </c>
      <c r="C33" s="190" t="s">
        <v>182</v>
      </c>
      <c r="D33" s="190"/>
      <c r="E33" s="190"/>
      <c r="F33" s="190"/>
      <c r="G33" s="8"/>
      <c r="H33" s="10">
        <v>17993</v>
      </c>
      <c r="I33" s="7">
        <v>18139</v>
      </c>
    </row>
    <row r="34" spans="1:9" ht="15.75" customHeight="1">
      <c r="A34" s="7" t="s">
        <v>73</v>
      </c>
      <c r="B34" s="8" t="s">
        <v>183</v>
      </c>
      <c r="C34" s="190" t="s">
        <v>184</v>
      </c>
      <c r="D34" s="190"/>
      <c r="E34" s="190"/>
      <c r="F34" s="190"/>
      <c r="G34" s="8"/>
      <c r="H34" s="10">
        <v>19652</v>
      </c>
      <c r="I34" s="7">
        <v>18824</v>
      </c>
    </row>
    <row r="35" spans="1:9" ht="15.75" customHeight="1">
      <c r="A35" s="7" t="s">
        <v>75</v>
      </c>
      <c r="B35" s="8" t="s">
        <v>185</v>
      </c>
      <c r="C35" s="196" t="s">
        <v>186</v>
      </c>
      <c r="D35" s="196"/>
      <c r="E35" s="196"/>
      <c r="F35" s="196"/>
      <c r="G35" s="8"/>
      <c r="H35" s="10">
        <v>1006</v>
      </c>
      <c r="I35" s="7">
        <v>1239</v>
      </c>
    </row>
    <row r="36" spans="1:9" ht="15.75" customHeight="1">
      <c r="A36" s="7" t="s">
        <v>101</v>
      </c>
      <c r="B36" s="8" t="s">
        <v>187</v>
      </c>
      <c r="C36" s="196" t="s">
        <v>188</v>
      </c>
      <c r="D36" s="196"/>
      <c r="E36" s="196"/>
      <c r="F36" s="196"/>
      <c r="G36" s="8"/>
      <c r="H36" s="10">
        <v>8440</v>
      </c>
      <c r="I36" s="7">
        <v>2682</v>
      </c>
    </row>
    <row r="37" spans="1:9" ht="15.75" customHeight="1">
      <c r="A37" s="7" t="s">
        <v>189</v>
      </c>
      <c r="B37" s="8" t="s">
        <v>190</v>
      </c>
      <c r="C37" s="196" t="s">
        <v>191</v>
      </c>
      <c r="D37" s="196"/>
      <c r="E37" s="196"/>
      <c r="F37" s="196"/>
      <c r="G37" s="8"/>
      <c r="H37" s="10">
        <v>478</v>
      </c>
      <c r="I37" s="7">
        <v>264</v>
      </c>
    </row>
    <row r="38" spans="1:9" ht="15.75" customHeight="1">
      <c r="A38" s="7" t="s">
        <v>192</v>
      </c>
      <c r="B38" s="8" t="s">
        <v>193</v>
      </c>
      <c r="C38" s="196" t="s">
        <v>194</v>
      </c>
      <c r="D38" s="196"/>
      <c r="E38" s="196"/>
      <c r="F38" s="196"/>
      <c r="G38" s="8"/>
      <c r="H38" s="10">
        <v>2307</v>
      </c>
      <c r="I38" s="10"/>
    </row>
    <row r="39" spans="1:9" ht="12.75" customHeight="1">
      <c r="A39" s="7" t="s">
        <v>195</v>
      </c>
      <c r="B39" s="8" t="s">
        <v>196</v>
      </c>
      <c r="C39" s="190" t="s">
        <v>196</v>
      </c>
      <c r="D39" s="190"/>
      <c r="E39" s="190"/>
      <c r="F39" s="190"/>
      <c r="G39" s="8"/>
      <c r="H39" s="10"/>
      <c r="I39" s="10"/>
    </row>
    <row r="40" spans="1:9" ht="12.75" customHeight="1">
      <c r="A40" s="7" t="s">
        <v>197</v>
      </c>
      <c r="B40" s="8" t="s">
        <v>198</v>
      </c>
      <c r="C40" s="196" t="s">
        <v>198</v>
      </c>
      <c r="D40" s="196"/>
      <c r="E40" s="196"/>
      <c r="F40" s="196"/>
      <c r="G40" s="8"/>
      <c r="H40" s="10">
        <v>19900</v>
      </c>
      <c r="I40" s="10">
        <v>18458</v>
      </c>
    </row>
    <row r="41" spans="1:9" ht="15.75" customHeight="1">
      <c r="A41" s="7" t="s">
        <v>199</v>
      </c>
      <c r="B41" s="8" t="s">
        <v>200</v>
      </c>
      <c r="C41" s="190" t="s">
        <v>201</v>
      </c>
      <c r="D41" s="190"/>
      <c r="E41" s="190"/>
      <c r="F41" s="190"/>
      <c r="G41" s="8"/>
      <c r="H41" s="10"/>
      <c r="I41" s="10"/>
    </row>
    <row r="42" spans="1:9" ht="15.75" customHeight="1">
      <c r="A42" s="7" t="s">
        <v>202</v>
      </c>
      <c r="B42" s="8" t="s">
        <v>203</v>
      </c>
      <c r="C42" s="190" t="s">
        <v>204</v>
      </c>
      <c r="D42" s="190"/>
      <c r="E42" s="190"/>
      <c r="F42" s="190"/>
      <c r="G42" s="8"/>
      <c r="H42" s="10"/>
      <c r="I42" s="10"/>
    </row>
    <row r="43" spans="1:9" ht="15.75" customHeight="1">
      <c r="A43" s="7" t="s">
        <v>205</v>
      </c>
      <c r="B43" s="8" t="s">
        <v>206</v>
      </c>
      <c r="C43" s="190" t="s">
        <v>207</v>
      </c>
      <c r="D43" s="190"/>
      <c r="E43" s="190"/>
      <c r="F43" s="190"/>
      <c r="G43" s="8"/>
      <c r="H43" s="10"/>
      <c r="I43" s="10"/>
    </row>
    <row r="44" spans="1:9" ht="15.75" customHeight="1">
      <c r="A44" s="7" t="s">
        <v>208</v>
      </c>
      <c r="B44" s="8" t="s">
        <v>209</v>
      </c>
      <c r="C44" s="190" t="s">
        <v>210</v>
      </c>
      <c r="D44" s="190"/>
      <c r="E44" s="190"/>
      <c r="F44" s="190"/>
      <c r="G44" s="8"/>
      <c r="H44" s="10">
        <v>70711</v>
      </c>
      <c r="I44" s="10">
        <v>55964</v>
      </c>
    </row>
    <row r="45" spans="1:9" ht="15.75" customHeight="1">
      <c r="A45" s="7" t="s">
        <v>211</v>
      </c>
      <c r="B45" s="8" t="s">
        <v>212</v>
      </c>
      <c r="C45" s="199" t="s">
        <v>213</v>
      </c>
      <c r="D45" s="199"/>
      <c r="E45" s="199"/>
      <c r="F45" s="199"/>
      <c r="G45" s="8"/>
      <c r="H45" s="10"/>
      <c r="I45" s="10"/>
    </row>
    <row r="46" spans="1:9" ht="15.75" customHeight="1">
      <c r="A46" s="18" t="s">
        <v>79</v>
      </c>
      <c r="B46" s="17" t="s">
        <v>214</v>
      </c>
      <c r="C46" s="200" t="s">
        <v>214</v>
      </c>
      <c r="D46" s="200"/>
      <c r="E46" s="200"/>
      <c r="F46" s="200"/>
      <c r="G46" s="17" t="s">
        <v>253</v>
      </c>
      <c r="H46" s="18">
        <f>H21-H31</f>
        <v>8097</v>
      </c>
      <c r="I46" s="18">
        <f>I21-I31</f>
        <v>4221</v>
      </c>
    </row>
    <row r="47" spans="1:9" ht="15.75" customHeight="1">
      <c r="A47" s="18" t="s">
        <v>104</v>
      </c>
      <c r="B47" s="18" t="s">
        <v>215</v>
      </c>
      <c r="C47" s="201" t="s">
        <v>215</v>
      </c>
      <c r="D47" s="201"/>
      <c r="E47" s="201"/>
      <c r="F47" s="201"/>
      <c r="G47" s="18"/>
      <c r="H47" s="18">
        <f>H48-H49-H50</f>
        <v>0</v>
      </c>
      <c r="I47" s="18">
        <f>I48-I49-I50</f>
        <v>0</v>
      </c>
    </row>
    <row r="48" spans="1:9" ht="15.75" customHeight="1">
      <c r="A48" s="10" t="s">
        <v>216</v>
      </c>
      <c r="B48" s="8" t="s">
        <v>217</v>
      </c>
      <c r="C48" s="199" t="s">
        <v>218</v>
      </c>
      <c r="D48" s="199"/>
      <c r="E48" s="199"/>
      <c r="F48" s="199"/>
      <c r="G48" s="10"/>
      <c r="H48" s="10"/>
      <c r="I48" s="10"/>
    </row>
    <row r="49" spans="1:9" ht="15.75" customHeight="1">
      <c r="A49" s="10" t="s">
        <v>52</v>
      </c>
      <c r="B49" s="8" t="s">
        <v>219</v>
      </c>
      <c r="C49" s="199" t="s">
        <v>219</v>
      </c>
      <c r="D49" s="199"/>
      <c r="E49" s="199"/>
      <c r="F49" s="199"/>
      <c r="G49" s="10"/>
      <c r="H49" s="10"/>
      <c r="I49" s="10"/>
    </row>
    <row r="50" spans="1:9" ht="15.75">
      <c r="A50" s="10" t="s">
        <v>220</v>
      </c>
      <c r="B50" s="8" t="s">
        <v>221</v>
      </c>
      <c r="C50" s="199" t="s">
        <v>222</v>
      </c>
      <c r="D50" s="199"/>
      <c r="E50" s="199"/>
      <c r="F50" s="199"/>
      <c r="G50" s="10"/>
      <c r="H50" s="10"/>
      <c r="I50" s="10"/>
    </row>
    <row r="51" spans="1:9" ht="15.75">
      <c r="A51" s="6" t="s">
        <v>111</v>
      </c>
      <c r="B51" s="9" t="s">
        <v>223</v>
      </c>
      <c r="C51" s="197" t="s">
        <v>223</v>
      </c>
      <c r="D51" s="197"/>
      <c r="E51" s="197"/>
      <c r="F51" s="197"/>
      <c r="G51" s="6" t="s">
        <v>261</v>
      </c>
      <c r="H51" s="6"/>
      <c r="I51" s="6"/>
    </row>
    <row r="52" spans="1:9" ht="30" customHeight="1">
      <c r="A52" s="6" t="s">
        <v>137</v>
      </c>
      <c r="B52" s="9" t="s">
        <v>224</v>
      </c>
      <c r="C52" s="198" t="s">
        <v>224</v>
      </c>
      <c r="D52" s="198"/>
      <c r="E52" s="198"/>
      <c r="F52" s="198"/>
      <c r="G52" s="6"/>
      <c r="H52" s="6"/>
      <c r="I52" s="6"/>
    </row>
    <row r="53" spans="1:9" ht="15.75">
      <c r="A53" s="6" t="s">
        <v>149</v>
      </c>
      <c r="B53" s="9" t="s">
        <v>225</v>
      </c>
      <c r="C53" s="197" t="s">
        <v>225</v>
      </c>
      <c r="D53" s="197"/>
      <c r="E53" s="197"/>
      <c r="F53" s="197"/>
      <c r="G53" s="6"/>
      <c r="H53" s="6"/>
      <c r="I53" s="6"/>
    </row>
    <row r="54" spans="1:9" ht="30" customHeight="1">
      <c r="A54" s="18" t="s">
        <v>226</v>
      </c>
      <c r="B54" s="18" t="s">
        <v>227</v>
      </c>
      <c r="C54" s="194" t="s">
        <v>227</v>
      </c>
      <c r="D54" s="194"/>
      <c r="E54" s="194"/>
      <c r="F54" s="194"/>
      <c r="G54" s="18"/>
      <c r="H54" s="18">
        <f>H46+H47+H51+H52+H53</f>
        <v>8097</v>
      </c>
      <c r="I54" s="18">
        <f>I46+I47+I51+I52+I53</f>
        <v>4221</v>
      </c>
    </row>
    <row r="55" spans="1:9" ht="15.75">
      <c r="A55" s="6" t="s">
        <v>40</v>
      </c>
      <c r="B55" s="6" t="s">
        <v>228</v>
      </c>
      <c r="C55" s="202" t="s">
        <v>228</v>
      </c>
      <c r="D55" s="202"/>
      <c r="E55" s="202"/>
      <c r="F55" s="202"/>
      <c r="G55" s="6"/>
      <c r="H55" s="6"/>
      <c r="I55" s="6"/>
    </row>
    <row r="56" spans="1:9" ht="15.75">
      <c r="A56" s="18" t="s">
        <v>229</v>
      </c>
      <c r="B56" s="17" t="s">
        <v>230</v>
      </c>
      <c r="C56" s="200" t="s">
        <v>230</v>
      </c>
      <c r="D56" s="200"/>
      <c r="E56" s="200"/>
      <c r="F56" s="200"/>
      <c r="G56" s="18" t="s">
        <v>277</v>
      </c>
      <c r="H56" s="18">
        <f>H54+H55</f>
        <v>8097</v>
      </c>
      <c r="I56" s="18">
        <f>I54+I55</f>
        <v>4221</v>
      </c>
    </row>
    <row r="57" spans="1:9" ht="15.75">
      <c r="A57" s="10" t="s">
        <v>40</v>
      </c>
      <c r="B57" s="8" t="s">
        <v>231</v>
      </c>
      <c r="C57" s="199" t="s">
        <v>231</v>
      </c>
      <c r="D57" s="199"/>
      <c r="E57" s="199"/>
      <c r="F57" s="199"/>
      <c r="G57" s="10"/>
      <c r="H57" s="10"/>
      <c r="I57" s="10"/>
    </row>
    <row r="58" spans="1:9" ht="15.75">
      <c r="A58" s="10" t="s">
        <v>52</v>
      </c>
      <c r="B58" s="8" t="s">
        <v>232</v>
      </c>
      <c r="C58" s="199" t="s">
        <v>232</v>
      </c>
      <c r="D58" s="199"/>
      <c r="E58" s="199"/>
      <c r="F58" s="199"/>
      <c r="G58" s="10"/>
      <c r="H58" s="10"/>
      <c r="I58" s="10"/>
    </row>
    <row r="59" spans="1:9" ht="12.75">
      <c r="A59" s="11"/>
      <c r="B59" s="11"/>
      <c r="C59" s="11"/>
      <c r="D59" s="11"/>
      <c r="G59" s="15"/>
      <c r="H59" s="15"/>
      <c r="I59" s="15"/>
    </row>
    <row r="60" spans="1:9" ht="12.75" customHeight="1">
      <c r="A60" s="205" t="s">
        <v>273</v>
      </c>
      <c r="B60" s="205"/>
      <c r="C60" s="205"/>
      <c r="D60" s="205"/>
      <c r="E60" s="205"/>
      <c r="F60" s="205"/>
      <c r="G60" s="205"/>
      <c r="H60" s="206" t="s">
        <v>274</v>
      </c>
      <c r="I60" s="206"/>
    </row>
    <row r="61" spans="1:9" s="14" customFormat="1" ht="33" customHeight="1">
      <c r="A61" s="203" t="s">
        <v>248</v>
      </c>
      <c r="B61" s="203"/>
      <c r="C61" s="203"/>
      <c r="D61" s="203"/>
      <c r="E61" s="203"/>
      <c r="F61" s="203"/>
      <c r="G61" s="203"/>
      <c r="H61" s="204" t="s">
        <v>152</v>
      </c>
      <c r="I61" s="204"/>
    </row>
    <row r="62" spans="3:9" ht="39" customHeight="1">
      <c r="C62" s="3" t="s">
        <v>284</v>
      </c>
      <c r="H62" s="3" t="s">
        <v>247</v>
      </c>
      <c r="I62" s="3"/>
    </row>
  </sheetData>
  <sheetProtection/>
  <mergeCells count="58">
    <mergeCell ref="C53:F53"/>
    <mergeCell ref="C54:F54"/>
    <mergeCell ref="C55:F55"/>
    <mergeCell ref="C56:F56"/>
    <mergeCell ref="A61:G61"/>
    <mergeCell ref="H61:I61"/>
    <mergeCell ref="C57:F57"/>
    <mergeCell ref="C58:F58"/>
    <mergeCell ref="A60:G60"/>
    <mergeCell ref="H60:I60"/>
    <mergeCell ref="C47:F47"/>
    <mergeCell ref="C48:F48"/>
    <mergeCell ref="C49:F49"/>
    <mergeCell ref="C50:F50"/>
    <mergeCell ref="C37:F37"/>
    <mergeCell ref="C38:F38"/>
    <mergeCell ref="C39:F39"/>
    <mergeCell ref="C40:F40"/>
    <mergeCell ref="C33:F33"/>
    <mergeCell ref="C34:F34"/>
    <mergeCell ref="C51:F51"/>
    <mergeCell ref="C52:F52"/>
    <mergeCell ref="C41:F41"/>
    <mergeCell ref="C42:F42"/>
    <mergeCell ref="C43:F43"/>
    <mergeCell ref="C44:F44"/>
    <mergeCell ref="C45:F45"/>
    <mergeCell ref="C46:F46"/>
    <mergeCell ref="C35:F35"/>
    <mergeCell ref="C36:F36"/>
    <mergeCell ref="C23:F23"/>
    <mergeCell ref="C24:F24"/>
    <mergeCell ref="C25:F25"/>
    <mergeCell ref="C26:F26"/>
    <mergeCell ref="C29:F29"/>
    <mergeCell ref="C30:F30"/>
    <mergeCell ref="C31:F31"/>
    <mergeCell ref="C32:F32"/>
    <mergeCell ref="A13:I13"/>
    <mergeCell ref="A14:I14"/>
    <mergeCell ref="C27:F27"/>
    <mergeCell ref="C28:F28"/>
    <mergeCell ref="A18:I18"/>
    <mergeCell ref="A19:I19"/>
    <mergeCell ref="A20:B20"/>
    <mergeCell ref="C20:F20"/>
    <mergeCell ref="C21:F21"/>
    <mergeCell ref="C22:F22"/>
    <mergeCell ref="A15:I15"/>
    <mergeCell ref="A17:I17"/>
    <mergeCell ref="A5:I5"/>
    <mergeCell ref="A6:I6"/>
    <mergeCell ref="A7:I7"/>
    <mergeCell ref="A8:I8"/>
    <mergeCell ref="A9:I9"/>
    <mergeCell ref="A10:I10"/>
    <mergeCell ref="A11:I11"/>
    <mergeCell ref="A12:I12"/>
  </mergeCells>
  <printOptions/>
  <pageMargins left="0.35433070866141736" right="0.75" top="0.5905511811023623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8"/>
  <sheetViews>
    <sheetView zoomScalePageLayoutView="0" workbookViewId="0" topLeftCell="A13">
      <selection activeCell="P25" sqref="P25"/>
    </sheetView>
  </sheetViews>
  <sheetFormatPr defaultColWidth="9.140625" defaultRowHeight="12.75"/>
  <cols>
    <col min="1" max="1" width="4.57421875" style="147" customWidth="1"/>
    <col min="2" max="2" width="29.00390625" style="148" customWidth="1"/>
    <col min="3" max="3" width="10.421875" style="148" customWidth="1"/>
    <col min="4" max="4" width="10.8515625" style="148" customWidth="1"/>
    <col min="5" max="5" width="8.00390625" style="148" customWidth="1"/>
    <col min="6" max="6" width="9.140625" style="148" customWidth="1"/>
    <col min="7" max="7" width="7.8515625" style="148" customWidth="1"/>
    <col min="8" max="8" width="10.8515625" style="148" customWidth="1"/>
    <col min="9" max="9" width="9.7109375" style="148" customWidth="1"/>
    <col min="10" max="10" width="8.7109375" style="148" customWidth="1"/>
    <col min="11" max="11" width="7.421875" style="148" customWidth="1"/>
    <col min="12" max="12" width="11.00390625" style="148" customWidth="1"/>
    <col min="13" max="13" width="12.421875" style="148" customWidth="1"/>
    <col min="14" max="16384" width="9.140625" style="148" customWidth="1"/>
  </cols>
  <sheetData>
    <row r="1" spans="9:11" ht="15">
      <c r="I1" s="149"/>
      <c r="J1" s="149"/>
      <c r="K1" s="149"/>
    </row>
    <row r="2" spans="9:14" ht="15">
      <c r="I2" s="148" t="s">
        <v>27</v>
      </c>
      <c r="K2" s="150"/>
      <c r="L2" s="150"/>
      <c r="M2" s="150"/>
      <c r="N2" s="150"/>
    </row>
    <row r="3" spans="9:14" ht="15">
      <c r="I3" s="148" t="s">
        <v>0</v>
      </c>
      <c r="K3" s="150"/>
      <c r="L3" s="150"/>
      <c r="M3" s="150"/>
      <c r="N3" s="150"/>
    </row>
    <row r="4" spans="3:10" ht="15">
      <c r="C4" s="209" t="s">
        <v>245</v>
      </c>
      <c r="D4" s="209"/>
      <c r="E4" s="209"/>
      <c r="F4" s="209"/>
      <c r="G4" s="209"/>
      <c r="H4" s="209"/>
      <c r="I4" s="209"/>
      <c r="J4" s="209"/>
    </row>
    <row r="5" spans="1:13" ht="15">
      <c r="A5" s="210" t="s">
        <v>1</v>
      </c>
      <c r="B5" s="210"/>
      <c r="C5" s="210"/>
      <c r="D5" s="210"/>
      <c r="E5" s="210"/>
      <c r="F5" s="210"/>
      <c r="G5" s="210"/>
      <c r="H5" s="210"/>
      <c r="I5" s="210"/>
      <c r="J5" s="210"/>
      <c r="K5" s="210"/>
      <c r="L5" s="210"/>
      <c r="M5" s="210"/>
    </row>
    <row r="6" spans="1:13" ht="15">
      <c r="A6" s="210" t="s">
        <v>2</v>
      </c>
      <c r="B6" s="210"/>
      <c r="C6" s="210"/>
      <c r="D6" s="210"/>
      <c r="E6" s="210"/>
      <c r="F6" s="210"/>
      <c r="G6" s="210"/>
      <c r="H6" s="210"/>
      <c r="I6" s="210"/>
      <c r="J6" s="210"/>
      <c r="K6" s="210"/>
      <c r="L6" s="210"/>
      <c r="M6" s="210"/>
    </row>
    <row r="8" spans="1:13" ht="15">
      <c r="A8" s="210" t="s">
        <v>3</v>
      </c>
      <c r="B8" s="210"/>
      <c r="C8" s="210"/>
      <c r="D8" s="210"/>
      <c r="E8" s="210"/>
      <c r="F8" s="210"/>
      <c r="G8" s="210"/>
      <c r="H8" s="210"/>
      <c r="I8" s="210"/>
      <c r="J8" s="210"/>
      <c r="K8" s="210"/>
      <c r="L8" s="210"/>
      <c r="M8" s="210"/>
    </row>
    <row r="9" ht="15">
      <c r="H9" s="151">
        <v>43738</v>
      </c>
    </row>
    <row r="10" spans="1:13" ht="15" customHeight="1">
      <c r="A10" s="208" t="s">
        <v>33</v>
      </c>
      <c r="B10" s="208" t="s">
        <v>4</v>
      </c>
      <c r="C10" s="208" t="s">
        <v>5</v>
      </c>
      <c r="D10" s="208" t="s">
        <v>244</v>
      </c>
      <c r="E10" s="208"/>
      <c r="F10" s="208"/>
      <c r="G10" s="208"/>
      <c r="H10" s="208"/>
      <c r="I10" s="208"/>
      <c r="J10" s="208"/>
      <c r="K10" s="208"/>
      <c r="L10" s="208"/>
      <c r="M10" s="207" t="s">
        <v>6</v>
      </c>
    </row>
    <row r="11" spans="1:13" ht="150" customHeight="1">
      <c r="A11" s="208"/>
      <c r="B11" s="208"/>
      <c r="C11" s="208"/>
      <c r="D11" s="152" t="s">
        <v>283</v>
      </c>
      <c r="E11" s="152" t="s">
        <v>7</v>
      </c>
      <c r="F11" s="152" t="s">
        <v>8</v>
      </c>
      <c r="G11" s="152" t="s">
        <v>9</v>
      </c>
      <c r="H11" s="152" t="s">
        <v>10</v>
      </c>
      <c r="I11" s="153" t="s">
        <v>11</v>
      </c>
      <c r="J11" s="152" t="s">
        <v>12</v>
      </c>
      <c r="K11" s="154" t="s">
        <v>13</v>
      </c>
      <c r="L11" s="155" t="s">
        <v>14</v>
      </c>
      <c r="M11" s="207"/>
    </row>
    <row r="12" spans="1:13" ht="15">
      <c r="A12" s="156">
        <v>1</v>
      </c>
      <c r="B12" s="156">
        <v>2</v>
      </c>
      <c r="C12" s="156">
        <v>3</v>
      </c>
      <c r="D12" s="156">
        <v>4</v>
      </c>
      <c r="E12" s="156">
        <v>5</v>
      </c>
      <c r="F12" s="156">
        <v>6</v>
      </c>
      <c r="G12" s="156">
        <v>7</v>
      </c>
      <c r="H12" s="156">
        <v>8</v>
      </c>
      <c r="I12" s="156">
        <v>9</v>
      </c>
      <c r="J12" s="156">
        <v>10</v>
      </c>
      <c r="K12" s="157" t="s">
        <v>15</v>
      </c>
      <c r="L12" s="156">
        <v>12</v>
      </c>
      <c r="M12" s="158">
        <v>13</v>
      </c>
    </row>
    <row r="13" spans="1:13" ht="85.5">
      <c r="A13" s="159" t="s">
        <v>233</v>
      </c>
      <c r="B13" s="160" t="s">
        <v>16</v>
      </c>
      <c r="C13" s="161">
        <v>276650</v>
      </c>
      <c r="D13" s="161">
        <f>SUM(D14:D15)</f>
        <v>6700</v>
      </c>
      <c r="E13" s="161">
        <f aca="true" t="shared" si="0" ref="E13:K13">E14+E15</f>
        <v>0</v>
      </c>
      <c r="F13" s="161">
        <f t="shared" si="0"/>
        <v>1021</v>
      </c>
      <c r="G13" s="161">
        <f t="shared" si="0"/>
        <v>0</v>
      </c>
      <c r="H13" s="161">
        <f t="shared" si="0"/>
        <v>0</v>
      </c>
      <c r="I13" s="161">
        <f t="shared" si="0"/>
        <v>10386</v>
      </c>
      <c r="J13" s="161">
        <f t="shared" si="0"/>
        <v>0</v>
      </c>
      <c r="K13" s="161">
        <f t="shared" si="0"/>
        <v>0</v>
      </c>
      <c r="L13" s="161"/>
      <c r="M13" s="161">
        <f aca="true" t="shared" si="1" ref="M13:M21">C13+D13+E13+F13-G13-H13-I13-J13-K13+L13</f>
        <v>273985</v>
      </c>
    </row>
    <row r="14" spans="1:13" ht="15" customHeight="1">
      <c r="A14" s="162" t="s">
        <v>242</v>
      </c>
      <c r="B14" s="163" t="s">
        <v>17</v>
      </c>
      <c r="C14" s="164">
        <v>276650</v>
      </c>
      <c r="D14" s="164"/>
      <c r="E14" s="164"/>
      <c r="F14" s="167">
        <v>1021</v>
      </c>
      <c r="G14" s="166"/>
      <c r="H14" s="166"/>
      <c r="I14" s="167">
        <v>3686</v>
      </c>
      <c r="J14" s="164"/>
      <c r="K14" s="164"/>
      <c r="L14" s="164"/>
      <c r="M14" s="161">
        <f t="shared" si="1"/>
        <v>273985</v>
      </c>
    </row>
    <row r="15" spans="1:13" ht="15" customHeight="1">
      <c r="A15" s="162" t="s">
        <v>243</v>
      </c>
      <c r="B15" s="163" t="s">
        <v>18</v>
      </c>
      <c r="C15" s="164">
        <v>0</v>
      </c>
      <c r="D15" s="164">
        <v>6700</v>
      </c>
      <c r="E15" s="164"/>
      <c r="F15" s="164"/>
      <c r="G15" s="164"/>
      <c r="H15" s="164"/>
      <c r="I15" s="164">
        <v>6700</v>
      </c>
      <c r="J15" s="164"/>
      <c r="K15" s="164"/>
      <c r="L15" s="164"/>
      <c r="M15" s="161">
        <f t="shared" si="1"/>
        <v>0</v>
      </c>
    </row>
    <row r="16" spans="1:13" ht="86.25" customHeight="1">
      <c r="A16" s="159" t="s">
        <v>234</v>
      </c>
      <c r="B16" s="160" t="s">
        <v>19</v>
      </c>
      <c r="C16" s="161">
        <f>SUM(C17+C18)</f>
        <v>923427</v>
      </c>
      <c r="D16" s="161">
        <f>SUM(D17:D18)</f>
        <v>359066</v>
      </c>
      <c r="E16" s="161">
        <f aca="true" t="shared" si="2" ref="E16:K16">E17+E18</f>
        <v>0</v>
      </c>
      <c r="F16" s="161">
        <f t="shared" si="2"/>
        <v>0</v>
      </c>
      <c r="G16" s="161">
        <f t="shared" si="2"/>
        <v>0</v>
      </c>
      <c r="H16" s="161">
        <f t="shared" si="2"/>
        <v>0</v>
      </c>
      <c r="I16" s="161">
        <f>SUM(I17:I18)</f>
        <v>368344</v>
      </c>
      <c r="J16" s="161"/>
      <c r="K16" s="161">
        <f t="shared" si="2"/>
        <v>0</v>
      </c>
      <c r="L16" s="161"/>
      <c r="M16" s="161">
        <f>SUM(M17:M18)</f>
        <v>914149</v>
      </c>
    </row>
    <row r="17" spans="1:13" ht="15" customHeight="1">
      <c r="A17" s="162" t="s">
        <v>238</v>
      </c>
      <c r="B17" s="163" t="s">
        <v>17</v>
      </c>
      <c r="C17" s="164">
        <v>923427</v>
      </c>
      <c r="D17" s="164"/>
      <c r="E17" s="164"/>
      <c r="F17" s="164"/>
      <c r="G17" s="164"/>
      <c r="H17" s="164"/>
      <c r="I17" s="164">
        <v>13635</v>
      </c>
      <c r="J17" s="164"/>
      <c r="K17" s="164"/>
      <c r="L17" s="164"/>
      <c r="M17" s="161">
        <v>909792</v>
      </c>
    </row>
    <row r="18" spans="1:13" ht="15" customHeight="1">
      <c r="A18" s="162" t="s">
        <v>239</v>
      </c>
      <c r="B18" s="163" t="s">
        <v>18</v>
      </c>
      <c r="C18" s="164"/>
      <c r="D18" s="167">
        <v>359066</v>
      </c>
      <c r="E18" s="166"/>
      <c r="F18" s="166"/>
      <c r="G18" s="166"/>
      <c r="H18" s="166"/>
      <c r="I18" s="167">
        <v>354709</v>
      </c>
      <c r="J18" s="164"/>
      <c r="K18" s="164"/>
      <c r="L18" s="164"/>
      <c r="M18" s="161">
        <f t="shared" si="1"/>
        <v>4357</v>
      </c>
    </row>
    <row r="19" spans="1:13" ht="114.75" customHeight="1">
      <c r="A19" s="159" t="s">
        <v>235</v>
      </c>
      <c r="B19" s="160" t="s">
        <v>20</v>
      </c>
      <c r="C19" s="161">
        <f aca="true" t="shared" si="3" ref="C19:K19">C20+C21</f>
        <v>0</v>
      </c>
      <c r="D19" s="161">
        <f t="shared" si="3"/>
        <v>913</v>
      </c>
      <c r="E19" s="161">
        <f t="shared" si="3"/>
        <v>0</v>
      </c>
      <c r="F19" s="161">
        <f t="shared" si="3"/>
        <v>0</v>
      </c>
      <c r="G19" s="168">
        <f t="shared" si="3"/>
        <v>0</v>
      </c>
      <c r="H19" s="161">
        <f t="shared" si="3"/>
        <v>0</v>
      </c>
      <c r="I19" s="161">
        <f t="shared" si="3"/>
        <v>839</v>
      </c>
      <c r="J19" s="161">
        <f t="shared" si="3"/>
        <v>0</v>
      </c>
      <c r="K19" s="161">
        <f t="shared" si="3"/>
        <v>0</v>
      </c>
      <c r="L19" s="161"/>
      <c r="M19" s="161">
        <f t="shared" si="1"/>
        <v>74</v>
      </c>
    </row>
    <row r="20" spans="1:13" ht="15" customHeight="1">
      <c r="A20" s="162" t="s">
        <v>240</v>
      </c>
      <c r="B20" s="163" t="s">
        <v>17</v>
      </c>
      <c r="C20" s="164">
        <v>0</v>
      </c>
      <c r="D20" s="164"/>
      <c r="E20" s="164"/>
      <c r="F20" s="164"/>
      <c r="G20" s="164"/>
      <c r="H20" s="164"/>
      <c r="I20" s="164"/>
      <c r="J20" s="164"/>
      <c r="K20" s="164"/>
      <c r="L20" s="164"/>
      <c r="M20" s="161">
        <f t="shared" si="1"/>
        <v>0</v>
      </c>
    </row>
    <row r="21" spans="1:13" ht="15" customHeight="1">
      <c r="A21" s="162" t="s">
        <v>241</v>
      </c>
      <c r="B21" s="163" t="s">
        <v>18</v>
      </c>
      <c r="C21" s="164"/>
      <c r="D21" s="167">
        <v>913</v>
      </c>
      <c r="E21" s="167"/>
      <c r="F21" s="167"/>
      <c r="G21" s="167"/>
      <c r="H21" s="167"/>
      <c r="I21" s="167">
        <v>839</v>
      </c>
      <c r="J21" s="164"/>
      <c r="K21" s="164"/>
      <c r="L21" s="164"/>
      <c r="M21" s="161">
        <f t="shared" si="1"/>
        <v>74</v>
      </c>
    </row>
    <row r="22" spans="1:13" ht="15" customHeight="1">
      <c r="A22" s="159" t="s">
        <v>236</v>
      </c>
      <c r="B22" s="160" t="s">
        <v>21</v>
      </c>
      <c r="C22" s="161">
        <f aca="true" t="shared" si="4" ref="C22:K22">C23+C24</f>
        <v>939</v>
      </c>
      <c r="D22" s="161">
        <f t="shared" si="4"/>
        <v>28101</v>
      </c>
      <c r="E22" s="161">
        <f t="shared" si="4"/>
        <v>0</v>
      </c>
      <c r="F22" s="161">
        <f t="shared" si="4"/>
        <v>0</v>
      </c>
      <c r="G22" s="161">
        <f t="shared" si="4"/>
        <v>0</v>
      </c>
      <c r="H22" s="161">
        <f t="shared" si="4"/>
        <v>0</v>
      </c>
      <c r="I22" s="161">
        <f t="shared" si="4"/>
        <v>28823</v>
      </c>
      <c r="J22" s="161">
        <f t="shared" si="4"/>
        <v>0</v>
      </c>
      <c r="K22" s="161">
        <f t="shared" si="4"/>
        <v>0</v>
      </c>
      <c r="L22" s="161"/>
      <c r="M22" s="161">
        <f>SUM(M23+M24)</f>
        <v>217</v>
      </c>
    </row>
    <row r="23" spans="1:13" ht="15" customHeight="1">
      <c r="A23" s="162" t="s">
        <v>22</v>
      </c>
      <c r="B23" s="163" t="s">
        <v>17</v>
      </c>
      <c r="C23" s="164">
        <v>306</v>
      </c>
      <c r="D23" s="167">
        <v>3501</v>
      </c>
      <c r="E23" s="167"/>
      <c r="F23" s="167"/>
      <c r="G23" s="167"/>
      <c r="H23" s="167"/>
      <c r="I23" s="167">
        <v>3681</v>
      </c>
      <c r="J23" s="164"/>
      <c r="K23" s="164"/>
      <c r="L23" s="164"/>
      <c r="M23" s="161">
        <f>SUM(C23+D23-I23)</f>
        <v>126</v>
      </c>
    </row>
    <row r="24" spans="1:13" ht="15" customHeight="1">
      <c r="A24" s="162" t="s">
        <v>23</v>
      </c>
      <c r="B24" s="163" t="s">
        <v>18</v>
      </c>
      <c r="C24" s="164">
        <v>633</v>
      </c>
      <c r="D24" s="167">
        <v>24600</v>
      </c>
      <c r="E24" s="167"/>
      <c r="F24" s="167"/>
      <c r="G24" s="167"/>
      <c r="H24" s="167"/>
      <c r="I24" s="167">
        <v>25142</v>
      </c>
      <c r="J24" s="164"/>
      <c r="K24" s="164"/>
      <c r="L24" s="164"/>
      <c r="M24" s="161">
        <f>SUM(C24+D24-I24)</f>
        <v>91</v>
      </c>
    </row>
    <row r="25" spans="1:13" ht="27" customHeight="1">
      <c r="A25" s="159" t="s">
        <v>237</v>
      </c>
      <c r="B25" s="160" t="s">
        <v>24</v>
      </c>
      <c r="C25" s="161">
        <f aca="true" t="shared" si="5" ref="C25:M25">C13+C16+C19+C22</f>
        <v>1201016</v>
      </c>
      <c r="D25" s="161">
        <f t="shared" si="5"/>
        <v>394780</v>
      </c>
      <c r="E25" s="161">
        <f t="shared" si="5"/>
        <v>0</v>
      </c>
      <c r="F25" s="161">
        <f t="shared" si="5"/>
        <v>1021</v>
      </c>
      <c r="G25" s="161">
        <f t="shared" si="5"/>
        <v>0</v>
      </c>
      <c r="H25" s="161">
        <f t="shared" si="5"/>
        <v>0</v>
      </c>
      <c r="I25" s="161">
        <f t="shared" si="5"/>
        <v>408392</v>
      </c>
      <c r="J25" s="161"/>
      <c r="K25" s="161">
        <f t="shared" si="5"/>
        <v>0</v>
      </c>
      <c r="L25" s="161"/>
      <c r="M25" s="161">
        <f t="shared" si="5"/>
        <v>1188425</v>
      </c>
    </row>
    <row r="28" ht="15">
      <c r="B28" s="148" t="s">
        <v>282</v>
      </c>
    </row>
  </sheetData>
  <sheetProtection/>
  <mergeCells count="9">
    <mergeCell ref="M10:M11"/>
    <mergeCell ref="A10:A11"/>
    <mergeCell ref="B10:B11"/>
    <mergeCell ref="C10:C11"/>
    <mergeCell ref="D10:L10"/>
    <mergeCell ref="C4:J4"/>
    <mergeCell ref="A5:M5"/>
    <mergeCell ref="A6:M6"/>
    <mergeCell ref="A8:M8"/>
  </mergeCells>
  <printOptions/>
  <pageMargins left="0.35433070866141736" right="0.15748031496062992" top="0.3937007874015748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Ramute</cp:lastModifiedBy>
  <cp:lastPrinted>2018-10-11T11:02:05Z</cp:lastPrinted>
  <dcterms:created xsi:type="dcterms:W3CDTF">1996-10-14T23:33:28Z</dcterms:created>
  <dcterms:modified xsi:type="dcterms:W3CDTF">2019-10-15T06:45:22Z</dcterms:modified>
  <cp:category/>
  <cp:version/>
  <cp:contentType/>
  <cp:contentStatus/>
</cp:coreProperties>
</file>